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y2analyticsintern/Downloads/"/>
    </mc:Choice>
  </mc:AlternateContent>
  <xr:revisionPtr revIDLastSave="0" documentId="13_ncr:1_{EC8AAA40-8559-4C4D-A660-BDCAA5330ECA}" xr6:coauthVersionLast="45" xr6:coauthVersionMax="45" xr10:uidLastSave="{00000000-0000-0000-0000-000000000000}"/>
  <bookViews>
    <workbookView xWindow="28800" yWindow="-1080" windowWidth="38400" windowHeight="21140" xr2:uid="{00000000-000D-0000-FFFF-FFFF00000000}"/>
  </bookViews>
  <sheets>
    <sheet name="TOC" sheetId="1" r:id="rId1"/>
    <sheet name="Table 01" sheetId="2" r:id="rId2"/>
    <sheet name="Table 02" sheetId="3" r:id="rId3"/>
    <sheet name="Table 03" sheetId="4" r:id="rId4"/>
    <sheet name="Table 04" sheetId="5" r:id="rId5"/>
    <sheet name="Table 05" sheetId="6" r:id="rId6"/>
    <sheet name="Table 06" sheetId="7" r:id="rId7"/>
    <sheet name="Table 07" sheetId="8" r:id="rId8"/>
    <sheet name="Table 08" sheetId="9" r:id="rId9"/>
    <sheet name="Table 0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8" r:id="rId26"/>
    <sheet name="Table 26" sheetId="29" r:id="rId27"/>
    <sheet name="Table 27" sheetId="30" r:id="rId28"/>
    <sheet name="Table 28" sheetId="31" r:id="rId29"/>
    <sheet name="Table 29" sheetId="32" r:id="rId30"/>
    <sheet name="Table 30" sheetId="33" r:id="rId31"/>
    <sheet name="Table 31" sheetId="34" r:id="rId32"/>
    <sheet name="Table 32" sheetId="35" r:id="rId33"/>
    <sheet name="Table 33" sheetId="36" r:id="rId34"/>
    <sheet name="Table 34" sheetId="37" r:id="rId35"/>
    <sheet name="Table 35" sheetId="38" r:id="rId36"/>
    <sheet name="Table 36" sheetId="39" r:id="rId37"/>
    <sheet name="Table 37" sheetId="40" r:id="rId38"/>
    <sheet name="Table 38" sheetId="41" r:id="rId39"/>
    <sheet name="Table 39" sheetId="42" r:id="rId40"/>
    <sheet name="Table 40" sheetId="43" r:id="rId41"/>
    <sheet name="Table 41" sheetId="44" r:id="rId42"/>
    <sheet name="Table 42" sheetId="45" r:id="rId43"/>
    <sheet name="Table 43" sheetId="46" r:id="rId44"/>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3" i="1" l="1"/>
  <c r="A42" i="1"/>
  <c r="A41" i="1"/>
  <c r="A40" i="1"/>
  <c r="A39" i="1"/>
  <c r="A38" i="1"/>
  <c r="A37" i="1"/>
  <c r="A36" i="1"/>
  <c r="A35" i="1"/>
  <c r="A34" i="1"/>
  <c r="A33" i="1"/>
  <c r="A32" i="1"/>
  <c r="A31" i="1"/>
  <c r="A30" i="1"/>
  <c r="A29" i="1"/>
  <c r="A28" i="1"/>
  <c r="A26" i="1"/>
  <c r="A27" i="1"/>
  <c r="A25" i="1"/>
  <c r="AR22" i="35" l="1"/>
  <c r="D22" i="35"/>
  <c r="E22" i="35"/>
  <c r="F22" i="35"/>
  <c r="G22" i="35"/>
  <c r="H22" i="35"/>
  <c r="I22" i="35"/>
  <c r="J22" i="35"/>
  <c r="K22" i="35"/>
  <c r="L22" i="35"/>
  <c r="M22" i="35"/>
  <c r="N22" i="35"/>
  <c r="O22" i="35"/>
  <c r="P22" i="35"/>
  <c r="Q22" i="35"/>
  <c r="R22" i="35"/>
  <c r="S22" i="35"/>
  <c r="T22" i="35"/>
  <c r="U22" i="35"/>
  <c r="V22" i="35"/>
  <c r="W22" i="35"/>
  <c r="X22" i="35"/>
  <c r="Y22" i="35"/>
  <c r="Z22" i="35"/>
  <c r="AA22" i="35"/>
  <c r="AB22" i="35"/>
  <c r="AC22" i="35"/>
  <c r="AD22" i="35"/>
  <c r="AE22" i="35"/>
  <c r="AF22" i="35"/>
  <c r="AG22" i="35"/>
  <c r="AH22" i="35"/>
  <c r="AI22" i="35"/>
  <c r="AJ22" i="35"/>
  <c r="AK22" i="35"/>
  <c r="AL22" i="35"/>
  <c r="AM22" i="35"/>
  <c r="AN22" i="35"/>
  <c r="AO22" i="35"/>
  <c r="AP22" i="35"/>
  <c r="AQ22" i="35"/>
  <c r="C22" i="35"/>
  <c r="A1" i="46"/>
  <c r="A1" i="45"/>
  <c r="A1" i="44"/>
  <c r="A1" i="43"/>
  <c r="A1" i="42"/>
  <c r="A1" i="41"/>
  <c r="A1" i="40"/>
  <c r="A1" i="39"/>
  <c r="A1" i="38"/>
  <c r="A1" i="37"/>
  <c r="A1" i="36"/>
  <c r="A1" i="35"/>
  <c r="A1" i="34"/>
  <c r="A1" i="33"/>
  <c r="A1" i="32"/>
  <c r="A1" i="31"/>
  <c r="A1" i="30"/>
  <c r="A1" i="29"/>
  <c r="A1" i="28"/>
  <c r="A1" i="25"/>
  <c r="A1" i="24"/>
  <c r="A1" i="23"/>
  <c r="A1" i="22"/>
  <c r="A1" i="21"/>
  <c r="A1" i="20"/>
  <c r="A1" i="19"/>
  <c r="A1" i="18"/>
  <c r="A1" i="17"/>
  <c r="A1" i="16"/>
  <c r="A1" i="15"/>
  <c r="A1" i="14"/>
  <c r="A1" i="13"/>
  <c r="A1" i="12"/>
  <c r="A1" i="11"/>
  <c r="A1" i="10"/>
  <c r="A1" i="9"/>
  <c r="A1" i="8"/>
  <c r="A1" i="7"/>
  <c r="A1" i="6"/>
  <c r="A1" i="5"/>
  <c r="A1" i="4"/>
  <c r="A1" i="3"/>
  <c r="A1" i="2"/>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<sst xmlns="http://schemas.openxmlformats.org/spreadsheetml/2006/main" count="9254" uniqueCount="591">
  <si>
    <t>Table #</t>
  </si>
  <si>
    <t>Question Title</t>
  </si>
  <si>
    <t>Base Description</t>
  </si>
  <si>
    <t>Base Size (N count)</t>
  </si>
  <si>
    <t>QNEWSFREQ: How often do you read the news (either online or in print) about current events and politics in Utah?</t>
  </si>
  <si>
    <t>All respondents.</t>
  </si>
  <si>
    <t>QSCREEN: Do you currently live in Salt Lake City?</t>
  </si>
  <si>
    <t>QQUALITY: All things considered, on a scale from 0 to 100, with 0 being very low and 100 being very high, how would you rate your overall quality of life in Salt Lake City?</t>
  </si>
  <si>
    <t>QVOTELIKELIHOOD: Have you already voted or do you plan to vote in the November election for the Mayor of Salt Lake City?</t>
  </si>
  <si>
    <t>QBALLOT1: If the November election for the Mayor of Salt Lake City were being held today, and you had to choose, would you vote for [RANDOMLY SHOWN Erin Mendenhall OR Luz Escamilla] or [RANDOMLY SHOWN Erin Mendenhall OR Luz Escamilla]?</t>
  </si>
  <si>
    <t>QBALLOT2: Would you say you are definitely voting for [SELECTED CANDIDATE FROM QBALLOT1] or could you still change your mind?</t>
  </si>
  <si>
    <t>Respondents that will vote for Erin Mendenhall or Luz Escamilla as Mayor of Salt Lake City.</t>
  </si>
  <si>
    <t>QBALLOT3: Suppose the election were today and you had to choose. Would you lean toward voting for [RANDOMLY SHOWN Erin Mendenhall OR Luz Escamilla] or [RANDOMLY SHOWN Erin Mendenhall OR Luz Escamilla]?</t>
  </si>
  <si>
    <t>Respondents that do not know which candidate to vote for as Mayor of Salt Lake City.</t>
  </si>
  <si>
    <t>QBALLOT_RANGE: (QBALLOT SERIES COMBINED)</t>
  </si>
  <si>
    <t>QDECISIONTIMING: How long before today did you decide how you were going to vote in the race for Salt Lake City Mayor between Erin Mendenhall and Luz Escamilla?</t>
  </si>
  <si>
    <t>QQUALITIES: For each of the following statements, please indicate whether the statement best describes Erin Mendenhall or Luz Escamilla.</t>
  </si>
  <si>
    <t>QIDEOERIN: On most political matters, do you consider Erin Mendenhall:</t>
  </si>
  <si>
    <t>QIDEOLUZ: On most political matters, do you consider Luz Escamilla:</t>
  </si>
  <si>
    <t>QPRIMVOTED: Many people were too busy or otherwise unable to vote in the August 2019 primary election for Mayor of Salt Lake City. Did you vote in that election?</t>
  </si>
  <si>
    <t>QPRIMBALLOT: Who did you vote for in the primary election for Mayor of Salt Lake City? </t>
  </si>
  <si>
    <t>Respondents that voted in the August primary election for Mayor.</t>
  </si>
  <si>
    <t>QMAYORAPPROVAL: Thinking back over the past four years, do you approve or disapprove of the job Jackie Biskupski has done as Mayor of Salt Lake City? </t>
  </si>
  <si>
    <t>QISSUES: Please indicate how important or unimportant the following issues facing Salt Lake City are to you.</t>
  </si>
  <si>
    <t>QMOOD1: How much do you agree or disagree with the following statement about Salt Lake City?  The Salt Lake City government is concerned about people like me.</t>
  </si>
  <si>
    <t>QMOOD2: How much do you agree or disagree with the following statement about Salt Lake City?  Salt Lake City is a great place to live.</t>
  </si>
  <si>
    <t>QMOOD3: How much do you agree or disagree with the following statement about Salt Lake City?  I am pessimistic about the future of Salt Lake City.</t>
  </si>
  <si>
    <t>QMOOD4: How much do you agree or disagree with the following statement about Salt Lake City?  I am proud to call Salt Lake City my home.</t>
  </si>
  <si>
    <t>Q63: In 2018, the Utah State Legislature passed a bill that created the Utah Inland Port Authority and then determined the land on which the Inland Port Authority would have jurisdiction. The Inland Port will be located in the Northwest Quadrant of Salt Lake City out near the Salt Lake City International Airport. The Inland Port covers over 16,000 acres of land and will be developed to facilitate the shipment of goods and commerce.  Some people have argued that because the Inland Port will create pollution and traffic, it should not be developed. Others argue that because the Inland Port will create jobs and make Utah a regional economic hub, it should be developed. Which statement comes closest to your view?</t>
  </si>
  <si>
    <t>QPORT2: Please indicate to what extent you agree or disagree with the following statements:</t>
  </si>
  <si>
    <t>QCANDIDATERELIGION: Have you seen, read, or heard anything about the religion of the two remaining candidates in the race for Mayor of Salt Lake City?</t>
  </si>
  <si>
    <t>QSEX: Which of the following best describes how you think of yourself?</t>
  </si>
  <si>
    <t>QTIMELIVED: How long have you lived in Salt Lake City?</t>
  </si>
  <si>
    <t>QPARTYID: Generally speaking...do you think of yourself as a Republican, a Democrat, an independent or something else?</t>
  </si>
  <si>
    <t>QINTENSE: Would you call yourself a strong [SELECTED PARTY IN QPARTYID] or a not very strong [SELECTED PARTY IN QPARTYID]?</t>
  </si>
  <si>
    <t>Respondents that indicated they are Republican or Democrat.</t>
  </si>
  <si>
    <t>QLEAN: Do you think of yourself as closer to the Republican or the Democratic Party?</t>
  </si>
  <si>
    <t>Respondents that indicated they are independent, have an other party, no preference, or are unsure of their political affiliation.</t>
  </si>
  <si>
    <t>QIDEOLOGY: On most political matters do you consider yourself:</t>
  </si>
  <si>
    <t>QYEARBORN: What year were you born? (RECODED INTO AGE CATEGORIES)</t>
  </si>
  <si>
    <t>QEDOFR: What is the last year of school you completed?</t>
  </si>
  <si>
    <t>QEMPLOY: What is your employment status?</t>
  </si>
  <si>
    <t>QRELIGION: What, if any, is your religious preference?</t>
  </si>
  <si>
    <t>QGOCHUR2: How active do you consider yourself in the practice of your religious preference? Would you say you are...</t>
  </si>
  <si>
    <t>Respondents that selected a listed denominational religion.</t>
  </si>
  <si>
    <t>QMORMONTIES: Do you have family members or close friends who are members of the LDS Church?</t>
  </si>
  <si>
    <t>Respondents that did not select Mormon or LDS as a religion.</t>
  </si>
  <si>
    <t>QBORNAGAIN: Would you describe yourself as a "born-again" or evangelical Christian, or not?</t>
  </si>
  <si>
    <t>Respondents that indicated they are Protestant or Other Christian.</t>
  </si>
  <si>
    <t>QRELIGCHILD: Thinking about when you were a child, in what religion were you raised, if any?</t>
  </si>
  <si>
    <t>QRACE: Are you...?</t>
  </si>
  <si>
    <t>QINCOME: What do you expect your 2019 family income to be?</t>
  </si>
  <si>
    <t>QFOLLOWUP: As part of your participation in the Utah Political Trends Panel, a reporter may like to contact you when doing stories about the issues facing Utah. Would you be interested in being interviewed by a Utah Policy writer for a news story? Some of your answers to the survey may be shared with the reporter. 
 Your response to this question has no bearing on your membership in the Utah Political Trends Panel and we still welcome your voluntary, confidential participation as a panelist should you decline.</t>
  </si>
  <si>
    <t>CITYCOUNCIL: City Council district (FROM VOTER FILE)</t>
  </si>
  <si>
    <t>Table 01 - QNEWSFREQ: How often do you read the news (either online or in print) about current events and politics in Utah?</t>
  </si>
  <si>
    <t>Base - All respondents.</t>
  </si>
  <si>
    <t>Total</t>
  </si>
  <si>
    <t>Age group</t>
  </si>
  <si>
    <t>Gender</t>
  </si>
  <si>
    <t>SLC Mayoral ballot</t>
  </si>
  <si>
    <t>City Council district</t>
  </si>
  <si>
    <t>Party identification</t>
  </si>
  <si>
    <t>Political ideology</t>
  </si>
  <si>
    <t>Religious affiliation + activity</t>
  </si>
  <si>
    <t>[A]</t>
  </si>
  <si>
    <t>[B]</t>
  </si>
  <si>
    <t>[C]</t>
  </si>
  <si>
    <t>[D]</t>
  </si>
  <si>
    <t>[E]</t>
  </si>
  <si>
    <t>[F]</t>
  </si>
  <si>
    <t>[G]</t>
  </si>
  <si>
    <t>[H]</t>
  </si>
  <si>
    <t>[I]</t>
  </si>
  <si>
    <t>[J]</t>
  </si>
  <si>
    <t>Average</t>
  </si>
  <si>
    <t>18-34</t>
  </si>
  <si>
    <t>35-44</t>
  </si>
  <si>
    <t>45-54</t>
  </si>
  <si>
    <t>55-64</t>
  </si>
  <si>
    <t>65+</t>
  </si>
  <si>
    <t>Female</t>
  </si>
  <si>
    <t>Male</t>
  </si>
  <si>
    <t>Erin Mendenhall</t>
  </si>
  <si>
    <t>Luz Escamilla</t>
  </si>
  <si>
    <t>I do not know</t>
  </si>
  <si>
    <t>I am not going to vote for Mayor</t>
  </si>
  <si>
    <t>SALT LAKE CITY COUNCIL 1</t>
  </si>
  <si>
    <t>SALT LAKE CITY COUNCIL 2</t>
  </si>
  <si>
    <t>SALT LAKE CITY COUNCIL 3</t>
  </si>
  <si>
    <t>SALT LAKE CITY COUNCIL 4</t>
  </si>
  <si>
    <t>SALT LAKE CITY COUNCIL 5</t>
  </si>
  <si>
    <t>SALT LAKE CITY COUNCIL 6</t>
  </si>
  <si>
    <t>SALT LAKE CITY COUNCIL 7</t>
  </si>
  <si>
    <t>Strong Republican</t>
  </si>
  <si>
    <t>Not very strong Republican</t>
  </si>
  <si>
    <t>Independent leaning Republican</t>
  </si>
  <si>
    <t>Independent/Other/No preference</t>
  </si>
  <si>
    <t>Independent leaning Democrat</t>
  </si>
  <si>
    <t>Not very strong Democrat</t>
  </si>
  <si>
    <t>Strong Democrat</t>
  </si>
  <si>
    <t>Strongly conservative</t>
  </si>
  <si>
    <t>Moderately conservative</t>
  </si>
  <si>
    <t>Neither, middle of the road</t>
  </si>
  <si>
    <t>Moderately liberal</t>
  </si>
  <si>
    <t>Strongly liberal</t>
  </si>
  <si>
    <t>Do not know/not sure</t>
  </si>
  <si>
    <t>Very active LDS</t>
  </si>
  <si>
    <t>Less active LDS</t>
  </si>
  <si>
    <t>Not active LDS</t>
  </si>
  <si>
    <t>Very active Christian (non-LDS)</t>
  </si>
  <si>
    <t>Less active Christian (non-LDS)</t>
  </si>
  <si>
    <t>Not active Christian (non-LDS)</t>
  </si>
  <si>
    <t>Very active non-Christian</t>
  </si>
  <si>
    <t>Less active non-Christian</t>
  </si>
  <si>
    <t>Not active non-Christian</t>
  </si>
  <si>
    <t>Agnostic/Athiest/None</t>
  </si>
  <si>
    <t>How often do you read the news (either online or in print) about current events and politics in Utah?</t>
  </si>
  <si>
    <t>Daily or more often</t>
  </si>
  <si>
    <t>-</t>
  </si>
  <si>
    <t>a</t>
  </si>
  <si>
    <t>A</t>
  </si>
  <si>
    <t>A b C</t>
  </si>
  <si>
    <t>A few times a week</t>
  </si>
  <si>
    <t>E</t>
  </si>
  <si>
    <t>e</t>
  </si>
  <si>
    <t>b</t>
  </si>
  <si>
    <t>Once a week</t>
  </si>
  <si>
    <t>a E</t>
  </si>
  <si>
    <t>A few times a month</t>
  </si>
  <si>
    <t>b d E</t>
  </si>
  <si>
    <t>e F</t>
  </si>
  <si>
    <t>g</t>
  </si>
  <si>
    <t>Once a month or less often</t>
  </si>
  <si>
    <t>d</t>
  </si>
  <si>
    <t>Total sample; Weight: trimmed_weights; base n = from 736 to 751; total n = 751; 15 missing; effective sample size = 490 (65%)</t>
  </si>
  <si>
    <t xml:space="preserve">Multiple comparison correction: False Discovery Rate (FDR) (p = 0.05); Column multiple comparison correction: Bonferroni; Column comparison symbols: a, b, c... (p &lt;= 0.05), A, B, C... (p &lt;= 0.001); No test symbol: -; Not significant symbol: </t>
  </si>
  <si>
    <t>Table 02 - QSCREEN: Do you currently live in Salt Lake City?</t>
  </si>
  <si>
    <t>Do you currently live in Salt Lake City?</t>
  </si>
  <si>
    <t>Yes</t>
  </si>
  <si>
    <t>No</t>
  </si>
  <si>
    <t>Don't know</t>
  </si>
  <si>
    <t>Table 03 - QQUALITY: All things considered, on a scale from 0 to 100, with 0 being very low and 100 being very high, how would you rate your overall quality of life in Salt Lake City?</t>
  </si>
  <si>
    <t>All things considered, on a scale from 0 to 100, with 0 being very low and 100 being very high, how would you rate your overall quality of life in Salt Lake City? - Quality of life</t>
  </si>
  <si>
    <t>0-10</t>
  </si>
  <si>
    <t/>
  </si>
  <si>
    <t>11-25</t>
  </si>
  <si>
    <t>A C</t>
  </si>
  <si>
    <t>26-50</t>
  </si>
  <si>
    <t>51-75</t>
  </si>
  <si>
    <t>76-90</t>
  </si>
  <si>
    <t>91-100</t>
  </si>
  <si>
    <t>d f</t>
  </si>
  <si>
    <t>Total sample; Weight: trimmed_weights; base n = from 734 to 749; total n = 751; 17 missing; effective sample size = 489 (65%)</t>
  </si>
  <si>
    <t>Table 04 - QVOTELIKELIHOOD: Have you already voted or do you plan to vote in the November election for the Mayor of Salt Lake City?</t>
  </si>
  <si>
    <t>Have you already voted or do you plan to vote in the November election for the Mayor of Salt Lake City?</t>
  </si>
  <si>
    <t>c D</t>
  </si>
  <si>
    <t>D</t>
  </si>
  <si>
    <t>A B C</t>
  </si>
  <si>
    <t>Total sample; Weight: trimmed_weights; base n = from 736 to 751; total n = 751; 15 missing; effective sample size = 506 (67%)</t>
  </si>
  <si>
    <t>Table 05 - QBALLOT1: If the November election for the Mayor of Salt Lake City were being held today, and you had to choose, would you vote for [RANDOMLY SHOWN Erin Mendenhall OR Luz Escamilla] or [RANDOMLY SHOWN Erin Mendenhall OR Luz Escamilla]?</t>
  </si>
  <si>
    <t>If the November election for the Mayor of Salt Lake City were being held today, and you had to choose, would you vote for [RANDOMLY SHOWN Erin Mendenhall OR Luz Escamilla] or [RANDOMLY SHOWN Erin Mendenhall OR Luz Escamilla]?</t>
  </si>
  <si>
    <t>B C D</t>
  </si>
  <si>
    <t>A C D</t>
  </si>
  <si>
    <t>A B D</t>
  </si>
  <si>
    <t>j</t>
  </si>
  <si>
    <t>Total sample; Weight: trimmed_weights; base n = from 730 to 745; total n = 751; 21 missing; effective sample size = 496 (67%)</t>
  </si>
  <si>
    <t>Table 06 - QBALLOT2: Would you say you are definitely voting for [SELECTED CANDIDATE FROM QBALLOT1] or could you still change your mind?</t>
  </si>
  <si>
    <t>Base - Respondents that will vote for Erin Mendenhall or Luz Escamilla as Mayor of Salt Lake City.</t>
  </si>
  <si>
    <t>Would you say you are definitely voting for [SELECTED CANDIDATE FROM QBALLOT1] or could you still change your mind?</t>
  </si>
  <si>
    <t>[SELECTED CANDIDATE FROM QBALLOT], definitely</t>
  </si>
  <si>
    <t>A b c D</t>
  </si>
  <si>
    <t>f</t>
  </si>
  <si>
    <t>[SELECTED CANDIDATE FROM QBALLOT], but I could change my mind</t>
  </si>
  <si>
    <t>Total sample; Weight: trimmed_weights; base n = from 594 to 607; total n = 751; 157 missing; effective sample size = 422 (70%)</t>
  </si>
  <si>
    <t>Table 07 - QBALLOT3: Suppose the election were today and you had to choose. Would you lean toward voting for [RANDOMLY SHOWN Erin Mendenhall OR Luz Escamilla] or [RANDOMLY SHOWN Erin Mendenhall OR Luz Escamilla]?</t>
  </si>
  <si>
    <t>Base - Respondents that do not know which candidate to vote for as Mayor of Salt Lake City.</t>
  </si>
  <si>
    <t>Suppose the election were today and you had to choose. Would you lean toward voting for [RANDOMLY SHOWN Erin Mendenhall OR Luz Escamilla] or [RANDOMLY SHOWN Erin Mendenhall OR Luz Escamilla]?</t>
  </si>
  <si>
    <t>Lean toward Erin Mendenhall</t>
  </si>
  <si>
    <t>Lean toward Luz Escamilla</t>
  </si>
  <si>
    <t>Total sample; Weight: trimmed_weights; base n = from 113 to 114; total n = 751; 638 missing; effective sample size = 68 (60%)</t>
  </si>
  <si>
    <t>Table 08 - QBALLOT_RANGE: RECODED MAYORAL BALLOT</t>
  </si>
  <si>
    <t>QBALLOT_RANGE: RECODED MAYORAL BALLOT</t>
  </si>
  <si>
    <t>Definitely Erin Mendenhall</t>
  </si>
  <si>
    <t>Probably Erin Mendenhall</t>
  </si>
  <si>
    <t>B C</t>
  </si>
  <si>
    <t>a B c d</t>
  </si>
  <si>
    <t>Lean Erin Mendenhall</t>
  </si>
  <si>
    <t>A B</t>
  </si>
  <si>
    <t>Definitely Luz Escamilla</t>
  </si>
  <si>
    <t>A C d</t>
  </si>
  <si>
    <t>Probably Luz Escamilla</t>
  </si>
  <si>
    <t>e f</t>
  </si>
  <si>
    <t>a e j</t>
  </si>
  <si>
    <t>Lean Luz Escamilla</t>
  </si>
  <si>
    <t>A B d</t>
  </si>
  <si>
    <t>a b d e f h J</t>
  </si>
  <si>
    <t>Undecided or not voting</t>
  </si>
  <si>
    <t>Total sample; Weight: trimmed_weights; base n = from 736 to 751; total n = 751; 15 missing; effective sample size = 578 (77%)</t>
  </si>
  <si>
    <t>Table 09 - QDECISIONTIMING: How long before today did you decide how you were going to vote in the race for Salt Lake City Mayor between Erin Mendenhall and Luz Escamilla?</t>
  </si>
  <si>
    <t>How long before today did you decide how you were going to vote in the race for Salt Lake City Mayor between Erin Mendenhall and Luz Escamilla?</t>
  </si>
  <si>
    <t>I am still deciding</t>
  </si>
  <si>
    <t>In the last few days</t>
  </si>
  <si>
    <t>c</t>
  </si>
  <si>
    <t>Sometime in the last week or two</t>
  </si>
  <si>
    <t>Earlier in October</t>
  </si>
  <si>
    <t>b C</t>
  </si>
  <si>
    <t>C</t>
  </si>
  <si>
    <t>Sometime in September</t>
  </si>
  <si>
    <t>Earlier than September</t>
  </si>
  <si>
    <t>Total sample; Weight: trimmed_weights; base n = from 728 to 742; total n = 751; 23 missing; effective sample size = 565 (76%)</t>
  </si>
  <si>
    <t>Table 10 - QQUALITIES: For each of the following statements, please indicate whether the statement best describes Erin Mendenhall or Luz Escamilla.</t>
  </si>
  <si>
    <t xml:space="preserve">For each of the following statements, please indicate whether the statement best describes Erin Mendenhall or Luz Escamilla. </t>
  </si>
  <si>
    <t>Gets things done</t>
  </si>
  <si>
    <t>B</t>
  </si>
  <si>
    <t>Both equally</t>
  </si>
  <si>
    <t>a b</t>
  </si>
  <si>
    <t>Cares about people like me</t>
  </si>
  <si>
    <t>Is honest and trustworthy</t>
  </si>
  <si>
    <t>d e</t>
  </si>
  <si>
    <t>Works well with others</t>
  </si>
  <si>
    <t>B c</t>
  </si>
  <si>
    <t>Has the right experience to be a mayor</t>
  </si>
  <si>
    <t>A b</t>
  </si>
  <si>
    <t>Is a good administrator</t>
  </si>
  <si>
    <t>A c</t>
  </si>
  <si>
    <t>Shares my beliefs</t>
  </si>
  <si>
    <t>f J</t>
  </si>
  <si>
    <t>Total sample; Weight: trimmed_weights; base n = from 662 to 689; total n = 751; 89 missing; effective sample size = 486 (71%)</t>
  </si>
  <si>
    <t>Table 11 - QIDEOERIN: On most political matters, do you consider Erin Mendenhall:</t>
  </si>
  <si>
    <t>On most political matters, do you consider Erin Mendenhall:</t>
  </si>
  <si>
    <t>G</t>
  </si>
  <si>
    <t>e g</t>
  </si>
  <si>
    <t>b c d</t>
  </si>
  <si>
    <t>a c d</t>
  </si>
  <si>
    <t>b c</t>
  </si>
  <si>
    <t>E f</t>
  </si>
  <si>
    <t>a B c D E</t>
  </si>
  <si>
    <t>Total sample; Weight: trimmed_weights; base n = from 730 to 743; total n = 751; 21 missing; effective sample size = 531 (71%)</t>
  </si>
  <si>
    <t>Table 12 - QIDEOLUZ: On most political matters, do you consider Luz Escamilla:</t>
  </si>
  <si>
    <t>On most political matters, do you consider Luz Escamilla:</t>
  </si>
  <si>
    <t>b g</t>
  </si>
  <si>
    <t>A d</t>
  </si>
  <si>
    <t>a b C</t>
  </si>
  <si>
    <t>c d</t>
  </si>
  <si>
    <t>B c D E</t>
  </si>
  <si>
    <t>Total sample; Weight: trimmed_weights; base n = from 731 to 744; total n = 751; 20 missing; effective sample size = 549 (74%)</t>
  </si>
  <si>
    <t>Table 13 - QPRIMVOTED: Many people were too busy or otherwise unable to vote in the August 2019 primary election for Mayor of Salt Lake City. Did you vote in that election?</t>
  </si>
  <si>
    <t>Many people were too busy or otherwise unable to vote in the August 2019 primary election for Mayor of Salt Lake City. Did you vote in that election?</t>
  </si>
  <si>
    <t>Yes, I voted in the August primary election for Mayor</t>
  </si>
  <si>
    <t>C D</t>
  </si>
  <si>
    <t>No, I did not vote in the August primary election for Mayor</t>
  </si>
  <si>
    <t>B d E</t>
  </si>
  <si>
    <t>a B</t>
  </si>
  <si>
    <t>No, I usually vote but didn't this time</t>
  </si>
  <si>
    <t>I do not remember whether or not I voted</t>
  </si>
  <si>
    <t>b C D</t>
  </si>
  <si>
    <t>d f G</t>
  </si>
  <si>
    <t>Table 14 - QPRIMBALLOT: Who did you vote for in the primary election for Mayor of Salt Lake City? </t>
  </si>
  <si>
    <t>Base - Respondents that voted in the August primary election for Mayor.</t>
  </si>
  <si>
    <t>Who did you vote for in the primary election for Mayor of Salt Lake City?</t>
  </si>
  <si>
    <t>David Garbett</t>
  </si>
  <si>
    <t>David Ibarra</t>
  </si>
  <si>
    <t>d E</t>
  </si>
  <si>
    <t>Jim Dabakis</t>
  </si>
  <si>
    <t>Rainer Huck</t>
  </si>
  <si>
    <t>C d e</t>
  </si>
  <si>
    <t>Richard Goldberger</t>
  </si>
  <si>
    <t>a j</t>
  </si>
  <si>
    <t>A e J</t>
  </si>
  <si>
    <t>Stan Penfold</t>
  </si>
  <si>
    <t>Total sample; Weight: trimmed_weights; base n = from 601 to 613; total n = 751; 150 missing; effective sample size = 482 (79%)</t>
  </si>
  <si>
    <t>Table 15 - QMAYORAPPROVAL: Thinking back over the past four years, do you approve or disapprove of the job Jackie Biskupski has done as Mayor of Salt Lake City? </t>
  </si>
  <si>
    <t>Thinking back over the past four years, do you approve or disapprove of the job Jackie Biskupski has done as Mayor of Salt Lake City?</t>
  </si>
  <si>
    <t>Strongly approve</t>
  </si>
  <si>
    <t>Somewhat approve</t>
  </si>
  <si>
    <t>Somewhat disapprove</t>
  </si>
  <si>
    <t>Strongly disapprove</t>
  </si>
  <si>
    <t>f g</t>
  </si>
  <si>
    <t>b C D E</t>
  </si>
  <si>
    <t>Total sample; Weight: trimmed_weights; base n = from 733 to 745; total n = 751; 18 missing; effective sample size = 541 (73%)</t>
  </si>
  <si>
    <t>Table 16 - QISSUES: Please indicate how important or unimportant the following issues facing Salt Lake City are to you.</t>
  </si>
  <si>
    <t xml:space="preserve">Please indicate how important or unimportant the following issues facing Salt Lake City are to you. </t>
  </si>
  <si>
    <t>Public transportation</t>
  </si>
  <si>
    <t>Extremely important</t>
  </si>
  <si>
    <t>a c</t>
  </si>
  <si>
    <t>Very important</t>
  </si>
  <si>
    <t>a d</t>
  </si>
  <si>
    <t>i</t>
  </si>
  <si>
    <t>Somewhat important</t>
  </si>
  <si>
    <t>c e g</t>
  </si>
  <si>
    <t>b d j</t>
  </si>
  <si>
    <t>Not very important</t>
  </si>
  <si>
    <t>A B c</t>
  </si>
  <si>
    <t>D e</t>
  </si>
  <si>
    <t>Not at all important</t>
  </si>
  <si>
    <t>Crime / drugs</t>
  </si>
  <si>
    <t>D E</t>
  </si>
  <si>
    <t>A b c</t>
  </si>
  <si>
    <t>B C D e</t>
  </si>
  <si>
    <t>A e</t>
  </si>
  <si>
    <t>Downtown development</t>
  </si>
  <si>
    <t>Education</t>
  </si>
  <si>
    <t>Economic growth</t>
  </si>
  <si>
    <t>a e</t>
  </si>
  <si>
    <t>B e</t>
  </si>
  <si>
    <t>A b e J</t>
  </si>
  <si>
    <t>Air quality</t>
  </si>
  <si>
    <t>A b C d</t>
  </si>
  <si>
    <t>A B f</t>
  </si>
  <si>
    <t>e G</t>
  </si>
  <si>
    <t>h</t>
  </si>
  <si>
    <t>E f g</t>
  </si>
  <si>
    <t>E f G</t>
  </si>
  <si>
    <t>c D E</t>
  </si>
  <si>
    <t>Population growth</t>
  </si>
  <si>
    <t>e f g</t>
  </si>
  <si>
    <t>West side development</t>
  </si>
  <si>
    <t>c D E F G</t>
  </si>
  <si>
    <t>c d E F g</t>
  </si>
  <si>
    <t>Diversity</t>
  </si>
  <si>
    <t>a b c</t>
  </si>
  <si>
    <t>d E F G</t>
  </si>
  <si>
    <t>e f G</t>
  </si>
  <si>
    <t>c D e</t>
  </si>
  <si>
    <t>Affordable housing</t>
  </si>
  <si>
    <t>B d</t>
  </si>
  <si>
    <t>c d E</t>
  </si>
  <si>
    <t>Road quality</t>
  </si>
  <si>
    <t>Homelessness</t>
  </si>
  <si>
    <t>Inland Port</t>
  </si>
  <si>
    <t>Level of taxes</t>
  </si>
  <si>
    <t>h j</t>
  </si>
  <si>
    <t>a B C d</t>
  </si>
  <si>
    <t>Total sample; Weight: trimmed_weights; base n = from 728 to 751; total n = 751; 23 missing; effective sample size = 510 (68%)</t>
  </si>
  <si>
    <t>Table 17 - QMOOD1: How much do you agree or disagree with the following statement about Salt Lake City?  The Salt Lake City government is concerned about people like me.</t>
  </si>
  <si>
    <t>How much do you agree or disagree with the following statement about Salt Lake City?  The Salt Lake City government is concerned about people like me.</t>
  </si>
  <si>
    <t>Strongly agree</t>
  </si>
  <si>
    <t>Somewhat agree</t>
  </si>
  <si>
    <t>Neither agree nor disagree</t>
  </si>
  <si>
    <t>Somewhat disagree</t>
  </si>
  <si>
    <t>Strongly disagree</t>
  </si>
  <si>
    <t>Total sample; Weight: trimmed_weights; base n = from 735 to 750; total n = 751; 16 missing; effective sample size = 527 (70%)</t>
  </si>
  <si>
    <t>Table 18 - QMOOD2: How much do you agree or disagree with the following statement about Salt Lake City?  Salt Lake City is a great place to live.</t>
  </si>
  <si>
    <t>How much do you agree or disagree with the following statement about Salt Lake City?  Salt Lake City is a great place to live.</t>
  </si>
  <si>
    <t>e J</t>
  </si>
  <si>
    <t>Total sample; Weight: trimmed_weights; base n = from 736 to 751; total n = 751; 15 missing; effective sample size = 505 (67%)</t>
  </si>
  <si>
    <t>Table 19 - QMOOD3: How much do you agree or disagree with the following statement about Salt Lake City?  I am pessimistic about the future of Salt Lake City.</t>
  </si>
  <si>
    <t>How much do you agree or disagree with the following statement about Salt Lake City?  I am pessimistic about the future of Salt Lake City.</t>
  </si>
  <si>
    <t>Total sample; Weight: trimmed_weights; base n = from 736 to 751; total n = 751; 15 missing; effective sample size = 543 (72%)</t>
  </si>
  <si>
    <t>Table 20 - QMOOD4: How much do you agree or disagree with the following statement about Salt Lake City?  I am proud to call Salt Lake City my home.</t>
  </si>
  <si>
    <t>How much do you agree or disagree with the following statement about Salt Lake City?  I am proud to call Salt Lake City my home.</t>
  </si>
  <si>
    <t>Table 21 - Q63: In 2018, the Utah State Legislature passed a bill that created the Utah Inland Port Authority and then determined the land on which the Inland Port Authority would have jurisdiction. The Inland Port will be located in the Northwest Quadrant of Salt Lake City out near the Salt Lake City International Airport. The Inland Port covers over 16,000 acres of land and will be developed to facilitate the shipment of goods and commerce.  Some people have argued that because the Inland Port will create pollution and traffic, it should not be developed. Others argue that because the Inland Port will create jobs and make Utah a regional economic hub, it should be developed. Which statement comes closest to your view?</t>
  </si>
  <si>
    <t>In 2018, the Utah State Legislature passed a bill that created the Utah Inland Port Authority and then determined the land on which the Inland Port Authority would have jurisdiction. The Inland Port will be located in the Northwest Quadrant of Salt Lake City out near the Salt Lake City International Airport. The Inland Port covers over 16,000 acres of land and will be developed to facilitate the shipment of goods and commerce.  Some people have argued that because the Inland Port will create pollution and traffic, it should not be developed. Others argue that because the Inland Port will create jobs and make Utah a regional economic hub, it should be developed. Which statement comes closest to your view?</t>
  </si>
  <si>
    <t>Because the Inland Port will create pollution and traffic, it should not be developed.</t>
  </si>
  <si>
    <t>A B c D</t>
  </si>
  <si>
    <t>A B c F</t>
  </si>
  <si>
    <t>Because the Inland Port will create jobs and make Utah a regional economic hub, it should be developed.</t>
  </si>
  <si>
    <t>E F G</t>
  </si>
  <si>
    <t>f G</t>
  </si>
  <si>
    <t>Total sample; Weight: trimmed_weights; base n = from 714 to 729; total n = 751; 37 missing; effective sample size = 479 (66%)</t>
  </si>
  <si>
    <t>Table 22 - QPORT2: Please indicate to what extent you agree or disagree with the following statements:</t>
  </si>
  <si>
    <t xml:space="preserve">Please indicate to what extent you agree or disagree with the following statements: </t>
  </si>
  <si>
    <t>Inland Port should not be developed</t>
  </si>
  <si>
    <t>A B c d</t>
  </si>
  <si>
    <t>e F G</t>
  </si>
  <si>
    <t>Inland Port is good for the long-term future of Salt Lake City</t>
  </si>
  <si>
    <t>c d e</t>
  </si>
  <si>
    <t>A B E</t>
  </si>
  <si>
    <t>State Legislature was not the appropriate place to create the Inland Port Authority</t>
  </si>
  <si>
    <t>b D E</t>
  </si>
  <si>
    <t>Salt Lake City Council did the right thing by cooperating with the Utah State Legislature</t>
  </si>
  <si>
    <t>c e</t>
  </si>
  <si>
    <t>Inland Port will ruin Salt Lake City’s quality of life</t>
  </si>
  <si>
    <t>a b c e</t>
  </si>
  <si>
    <t>Total sample; Weight: trimmed_weights; base n = from 724 to 748; total n = 751; 27 missing; effective sample size = 524 (70%)</t>
  </si>
  <si>
    <t>Table 23 - QLIST1: Below is a list of things about Salt Lake City that make some people upset or angry. How many of the items in the list make you upset or angry? You do not need to select which ones make you angry, just how many. (SHOWN IN RANDOM ORDER): Treatment of the homeless in Salt Lake City, Road conditions in Salt Lake City, The funding of the arts in Salt Lake City, Air quality in Salt Lake City, The influence of the LDS Church in Salt Lake City.</t>
  </si>
  <si>
    <t>Base - Randomly assigned respondents from half the sample.</t>
  </si>
  <si>
    <t>Below is a list of things about Salt Lake City that make some people upset or angry. How many of the items in the list make you upset or angry? You do not need to select which ones make you angry, just how many. (SHOWN IN RANDOM ORDER): Treatment of the homeless in Salt Lake City, Road conditions in Salt Lake City, The funding of the arts in Salt Lake City, Air quality in Salt Lake City, The influence of the LDS Church in Salt Lake City.</t>
  </si>
  <si>
    <t>0</t>
  </si>
  <si>
    <t>J</t>
  </si>
  <si>
    <t>1</t>
  </si>
  <si>
    <t>2</t>
  </si>
  <si>
    <t>3</t>
  </si>
  <si>
    <t>4</t>
  </si>
  <si>
    <t>5</t>
  </si>
  <si>
    <t>Total sample; Weight: trimmed_weights; base n = from 358 to 365; total n = 751; 393 missing; effective sample size = 244 (67%)</t>
  </si>
  <si>
    <t>Table 24 - QLIST2: Below is a list of things about Salt Lake City that make some people upset or angry. How many of the items in the list make you upset or angry? You do not need to select which ones make you angry, just how many. (SHOWN IN RANDOM ORDER): Treatment of the homeless in Salt Lake City, Road conditions in Salt Lake City, The funding of the arts in Salt Lake City, Air quality in Salt Lake City</t>
  </si>
  <si>
    <t>Below is a list of things about Salt Lake City that make some people upset or angry. How many of the items in the list make you upset or angry? You do not need to select which ones make you angry, just how many. (SHOWN IN RANDOM ORDER): Treatment of the homeless in Salt Lake City, Road conditions in Salt Lake City, The funding of the arts in Salt Lake City, Air quality in Salt Lake City</t>
  </si>
  <si>
    <t>Total sample; Weight: trimmed_weights; base n = from 363 to 369; total n = 751; 388 missing; effective sample size = 285 (77%)</t>
  </si>
  <si>
    <t>D E F G</t>
  </si>
  <si>
    <t>A B C D</t>
  </si>
  <si>
    <t>A B C E</t>
  </si>
  <si>
    <t>C D E</t>
  </si>
  <si>
    <t>A B C d F</t>
  </si>
  <si>
    <t>A b C D</t>
  </si>
  <si>
    <t>f j</t>
  </si>
  <si>
    <t>Have you seen, read, or heard anything about the religion of the two remaining candidates in the race for Mayor of Salt Lake City?</t>
  </si>
  <si>
    <t>a f</t>
  </si>
  <si>
    <t>I do not recall</t>
  </si>
  <si>
    <t>Total sample; Weight: trimmed_weights; base n = from 736 to 751; total n = 751; 15 missing; effective sample size = 496 (66%)</t>
  </si>
  <si>
    <t>Which of the following best describes how you think of yourself?</t>
  </si>
  <si>
    <t>In another way, please specify if you wish:</t>
  </si>
  <si>
    <t>Total sample; Weight: trimmed_weights; base n = from 736 to 751; total n = 751; 15 missing; effective sample size = 499 (66%)</t>
  </si>
  <si>
    <t>How long have you lived in Salt Lake City?</t>
  </si>
  <si>
    <t>Less than a year</t>
  </si>
  <si>
    <t>1-3 years</t>
  </si>
  <si>
    <t>4-6 years</t>
  </si>
  <si>
    <t>7-9 years</t>
  </si>
  <si>
    <t>b F</t>
  </si>
  <si>
    <t>10-14 years</t>
  </si>
  <si>
    <t>a D E</t>
  </si>
  <si>
    <t>15-19 years</t>
  </si>
  <si>
    <t>20-24 years</t>
  </si>
  <si>
    <t>25-29 years</t>
  </si>
  <si>
    <t>b e</t>
  </si>
  <si>
    <t>30-34 years</t>
  </si>
  <si>
    <t>35-39 years</t>
  </si>
  <si>
    <t>40-49 years</t>
  </si>
  <si>
    <t>50 years or more</t>
  </si>
  <si>
    <t>Total sample; Weight: trimmed_weights; base n = from 735 to 750; total n = 751; 16 missing; effective sample size = 536 (71%)</t>
  </si>
  <si>
    <t>Generally speaking...do you think of yourself as a Republican, a Democrat, an independent or something else?</t>
  </si>
  <si>
    <t>Republican</t>
  </si>
  <si>
    <t>C D E F G</t>
  </si>
  <si>
    <t>Democrat</t>
  </si>
  <si>
    <t>A B C D E</t>
  </si>
  <si>
    <t>Independent</t>
  </si>
  <si>
    <t>A B d F G</t>
  </si>
  <si>
    <t>A B F G</t>
  </si>
  <si>
    <t>No preference</t>
  </si>
  <si>
    <t>Other, please specify:</t>
  </si>
  <si>
    <t>A b c E F G</t>
  </si>
  <si>
    <t>a J</t>
  </si>
  <si>
    <t>Total sample; Weight: trimmed_weights; base n = from 736 to 750; total n = 751; 15 missing; effective sample size = 489 (65%)</t>
  </si>
  <si>
    <t>Base - Respondents that indicated they are Republican or Democrat.</t>
  </si>
  <si>
    <t>Would you call yourself a strong [SELECTED PARTY IN QPARTYID] or a not very strong [SELECTED PARTY IN QPARTYID]?</t>
  </si>
  <si>
    <t>Strong</t>
  </si>
  <si>
    <t>B F</t>
  </si>
  <si>
    <t>Not very strong</t>
  </si>
  <si>
    <t>A G</t>
  </si>
  <si>
    <t>Total sample; Weight: trimmed_weights; base n = from 451 to 459; total n = 751; 300 missing; effective sample size = 308 (67%)</t>
  </si>
  <si>
    <t>Base - Respondents that indicated they are independent, have an other party, no preference, or are unsure of their political affiliation.</t>
  </si>
  <si>
    <t>Do you think of yourself as closer to the Republican or the Democratic Party?</t>
  </si>
  <si>
    <t>Democratic</t>
  </si>
  <si>
    <t>A B C F</t>
  </si>
  <si>
    <t>Neither</t>
  </si>
  <si>
    <t>C E</t>
  </si>
  <si>
    <t>B D e</t>
  </si>
  <si>
    <t>Total sample; Weight: trimmed_weights; base n = from 285 to 291; total n = 751; 466 missing; effective sample size = 193 (66%)</t>
  </si>
  <si>
    <t>On most political matters do you consider yourself:</t>
  </si>
  <si>
    <t>B C D E F</t>
  </si>
  <si>
    <t>E G</t>
  </si>
  <si>
    <t>A C D E F</t>
  </si>
  <si>
    <t>a G</t>
  </si>
  <si>
    <t>A e f G</t>
  </si>
  <si>
    <t>A B D E F</t>
  </si>
  <si>
    <t>A B C E F</t>
  </si>
  <si>
    <t>A B C D E F</t>
  </si>
  <si>
    <t>A B C D F</t>
  </si>
  <si>
    <t>A b E f</t>
  </si>
  <si>
    <t>Total sample; Weight: trimmed_weights; base n = from 735 to 748; total n = 751; 16 missing; effective sample size = 488 (65%)</t>
  </si>
  <si>
    <t>What year were you born? (RECODED INTO AGE CATEGORIES)</t>
  </si>
  <si>
    <t>B C D E</t>
  </si>
  <si>
    <t>A C D E</t>
  </si>
  <si>
    <t>A B D E</t>
  </si>
  <si>
    <t>Total sample; Weight: trimmed_weights; base n = from 728 to 736; total n = 751; 23 missing; effective sample size = 499 (68%)</t>
  </si>
  <si>
    <t>What is the last year of school you completed?</t>
  </si>
  <si>
    <t>Some high school or less</t>
  </si>
  <si>
    <t>High school graduate</t>
  </si>
  <si>
    <t>A J</t>
  </si>
  <si>
    <t>Some college</t>
  </si>
  <si>
    <t>College graduate</t>
  </si>
  <si>
    <t>Post graduate degree (e.g. MA, MBA, LLD, PhD)</t>
  </si>
  <si>
    <t>Vocational school or technical school</t>
  </si>
  <si>
    <t>What is your employment status?</t>
  </si>
  <si>
    <t>Self-employed</t>
  </si>
  <si>
    <t>Employed by someone else</t>
  </si>
  <si>
    <t>Unemployed</t>
  </si>
  <si>
    <t>a B C</t>
  </si>
  <si>
    <t>Homemaker</t>
  </si>
  <si>
    <t>Retired</t>
  </si>
  <si>
    <t>d g</t>
  </si>
  <si>
    <t>Student</t>
  </si>
  <si>
    <t>Total sample; Weight: trimmed_weights; base n = from 736 to 750; total n = 751; 15 missing; effective sample size = 522 (70%)</t>
  </si>
  <si>
    <t>What, if any, is your religious preference?</t>
  </si>
  <si>
    <t>Mormon or LDS</t>
  </si>
  <si>
    <t>D E F G H I J</t>
  </si>
  <si>
    <t>Protestant [e.g. Baptist, Methodist, etc.]</t>
  </si>
  <si>
    <t>A B h J</t>
  </si>
  <si>
    <t>A b J</t>
  </si>
  <si>
    <t>Roman Catholic</t>
  </si>
  <si>
    <t>Jewish</t>
  </si>
  <si>
    <t>A b d E f J</t>
  </si>
  <si>
    <t>A B d E f J</t>
  </si>
  <si>
    <t>Other Christian</t>
  </si>
  <si>
    <t>Muslim/Islamic</t>
  </si>
  <si>
    <t>Other non-Christian</t>
  </si>
  <si>
    <t>A B C D E F J</t>
  </si>
  <si>
    <t>A B d E F J</t>
  </si>
  <si>
    <t>Agnostic/Atheist</t>
  </si>
  <si>
    <t>a B C D</t>
  </si>
  <si>
    <t>A B d E F h</t>
  </si>
  <si>
    <t>None</t>
  </si>
  <si>
    <t>a B c</t>
  </si>
  <si>
    <t>A B c D E F H</t>
  </si>
  <si>
    <t>b E</t>
  </si>
  <si>
    <t>Total sample; Weight: trimmed_weights; base n = from 726 to 737; total n = 751; 25 missing; effective sample size = 479 (65%)</t>
  </si>
  <si>
    <t>Base - Respondents that selected a listed denominational religion.</t>
  </si>
  <si>
    <t>How active do you consider yourself in the practice of your religious preference? Would you say you are...</t>
  </si>
  <si>
    <t>Very active</t>
  </si>
  <si>
    <t>B C E F H I</t>
  </si>
  <si>
    <t>B C E F H i</t>
  </si>
  <si>
    <t>Somewhat active</t>
  </si>
  <si>
    <t>A f</t>
  </si>
  <si>
    <t>A d F</t>
  </si>
  <si>
    <t>A c D F</t>
  </si>
  <si>
    <t>Not very active</t>
  </si>
  <si>
    <t>A d f</t>
  </si>
  <si>
    <t>Not active</t>
  </si>
  <si>
    <t>A B D E G H</t>
  </si>
  <si>
    <t>A B D E g H</t>
  </si>
  <si>
    <t>Prefer not to say</t>
  </si>
  <si>
    <t>Total sample; Weight: trimmed_weights; base n = from 384 to 389; total n = 751; 367 missing; effective sample size = 249 (64%)</t>
  </si>
  <si>
    <t>Base - Respondents that did not select Mormon or LDS as a religion.</t>
  </si>
  <si>
    <t>Do you have family members or close friends who are members of the LDS Church?</t>
  </si>
  <si>
    <t>Total sample; Weight: trimmed_weights; base n = from 537 to 548; total n = 751; 214 missing; effective sample size = 361 (66%)</t>
  </si>
  <si>
    <t>Base - Respondents that indicated they are Protestant or Other Christian.</t>
  </si>
  <si>
    <t>Would you describe yourself as a "born-again" or evangelical Christian, or not?</t>
  </si>
  <si>
    <t>Total sample; Weight: trimmed_weights; base n = from 99 to 102; total n = 751; 652 missing; effective sample size = 59 (58%)</t>
  </si>
  <si>
    <t>Thinking about when you were a child, in what religion were you raised, if any?</t>
  </si>
  <si>
    <t>D E F g H I J</t>
  </si>
  <si>
    <t>D E F g H I j</t>
  </si>
  <si>
    <t>A B j</t>
  </si>
  <si>
    <t>A b j</t>
  </si>
  <si>
    <t>A B c j</t>
  </si>
  <si>
    <t>A j</t>
  </si>
  <si>
    <t>A b E f j</t>
  </si>
  <si>
    <t>b c d E</t>
  </si>
  <si>
    <t>Total sample; Weight: trimmed_weights; base n = from 727 to 739; total n = 751; 24 missing; effective sample size = 481 (65%)</t>
  </si>
  <si>
    <t xml:space="preserve">Are you...? </t>
  </si>
  <si>
    <t>White</t>
  </si>
  <si>
    <t>Black</t>
  </si>
  <si>
    <t>A B E F h J</t>
  </si>
  <si>
    <t>Hispanic/Spanish American/Latino</t>
  </si>
  <si>
    <t>d F</t>
  </si>
  <si>
    <t>Asian (Japanese, Korean, Chinese, etc.)</t>
  </si>
  <si>
    <t>Pacific Islander</t>
  </si>
  <si>
    <t>Native American/American Indian</t>
  </si>
  <si>
    <t>Total sample; Weight: trimmed_weights; base n = from 732 to 742; total n = 751; 19 missing; effective sample size = 482 (65%)</t>
  </si>
  <si>
    <t>What do you expect your 2019 family income to be?</t>
  </si>
  <si>
    <t>Under $25,000</t>
  </si>
  <si>
    <t>F g</t>
  </si>
  <si>
    <t>$25,000 - 34,999</t>
  </si>
  <si>
    <t>b c D e</t>
  </si>
  <si>
    <t>f h j</t>
  </si>
  <si>
    <t>$35,000 - 49,999</t>
  </si>
  <si>
    <t>B c D e</t>
  </si>
  <si>
    <t>$50,000 - 74,999</t>
  </si>
  <si>
    <t>$75,000 - 99,999</t>
  </si>
  <si>
    <t>$100,000 - 124,999</t>
  </si>
  <si>
    <t>$125,000 - 149,999</t>
  </si>
  <si>
    <t>Over $150,000</t>
  </si>
  <si>
    <t>A b d G</t>
  </si>
  <si>
    <t>Total sample; Weight: trimmed_weights; base n = from 735 to 747; total n = 751; 16 missing; effective sample size = 543 (73%)</t>
  </si>
  <si>
    <t>As part of your participation in the Utah Political Trends Panel, a reporter may like to contact you when doing stories about the issues facing Utah. Would you be interested in being interviewed by a Utah Policy writer for a news story? Some of your answer</t>
  </si>
  <si>
    <t>Total sample; Weight: trimmed_weights; base n = from 735 to 749; total n = 751; 16 missing; effective sample size = 492 (66%)</t>
  </si>
  <si>
    <t>City Council district (FROM VOTER FILE)</t>
  </si>
  <si>
    <t>B C D E F G</t>
  </si>
  <si>
    <t>A C D E F G</t>
  </si>
  <si>
    <t>A B D E F G</t>
  </si>
  <si>
    <t>A B C E F G</t>
  </si>
  <si>
    <t>A B C D F G</t>
  </si>
  <si>
    <t>A B C D E G</t>
  </si>
  <si>
    <t>Table 25 - QCANDIDATERELIGION: Have you seen, read, or heard anything about the religion of the two remaining candidates in the race for Mayor of Salt Lake City?</t>
  </si>
  <si>
    <t>Table 26 - QSEX: Which of the following best describes how you think of yourself?</t>
  </si>
  <si>
    <t>Table 27 - QTIMELIVED: How long have you lived in Salt Lake City?</t>
  </si>
  <si>
    <t>Table 28 - QPARTYID: Generally speaking...do you think of yourself as a Republican, a Democrat, an independent or something else?</t>
  </si>
  <si>
    <t>Table 29 - QINTENSE: Would you call yourself a strong [SELECTED PARTY IN QPARTYID] or a not very strong [SELECTED PARTY IN QPARTYID]?</t>
  </si>
  <si>
    <t>Table 30 - QLEAN: Do you think of yourself as closer to the Republican or the Democratic Party?</t>
  </si>
  <si>
    <t>Table 31 - QIDEOLOGY: On most political matters do you consider yourself:</t>
  </si>
  <si>
    <t>Table 32 - QYEARBORN: What year were you born? (RECODED INTO AGE CATEGORIES)</t>
  </si>
  <si>
    <t>Table 33 - QEDOFR: What is the last year of school you completed?</t>
  </si>
  <si>
    <t>Table 34 - QEMPLOY: What is your employment status?</t>
  </si>
  <si>
    <t>Table 35 - QRELIGION: What, if any, is your religious preference?</t>
  </si>
  <si>
    <t>Table 36 - QGOCHUR2: How active do you consider yourself in the practice of your religious preference? Would you say you are...</t>
  </si>
  <si>
    <t>Table 37 - QMORMONTIES: Do you have family members or close friends who are members of the LDS Church?</t>
  </si>
  <si>
    <t>Table 38 - QBORNAGAIN: Would you describe yourself as a "born-again" or evangelical Christian, or not?</t>
  </si>
  <si>
    <t>Table 39 - QRELIGCHILD: Thinking about when you were a child, in what religion were you raised, if any?</t>
  </si>
  <si>
    <t>Table 40 - QRACE: Are you...?</t>
  </si>
  <si>
    <t>Table 41 - QINCOME: What do you expect your 2019 family income to be?</t>
  </si>
  <si>
    <t>Table 42 - QFOLLOWUP: As part of your participation in the Utah Political Trends Panel, a reporter may like to contact you when doing stories about the issues facing Utah. Would you be interested in being interviewed by a Utah Policy writer for a news story? Some of your answers to the survey may be shared with the reporter. 
 Your response to this question has no bearing on your membership in the Utah Political Trends Panel and we still welcome your voluntary, confidential participation as a panelist should you decline.</t>
  </si>
  <si>
    <t>Table 43 - CITYCOUNCIL: City Council district (FROM VOTER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</si>
</sst>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u/>
      <sz val="11"/>
      <color theme="10"/>
      <name val="Calibri"/>
      <family val="2"/>
      <scheme val="minor"/>
    </font>
    <font>
      <b/>
      <sz val="8"/>
      <name val="Arial"/>
      <family val="2"/>
    </font>
    <font>
      <u/>
      <sz val="8"/>
      <name val="Arial"/>
      <family val="2"/>
    </font>
    <font>
      <sz val="8"/>
      <name val="Arial"/>
      <family val="2"/>
    </font>
    <font>
      <sz val="8"/>
      <color rgb="FFA2AAAD"/>
      <name val="Arial"/>
      <family val="2"/>
    </font>
    <font>
      <sz val="7"/>
      <name val="Arial"/>
      <family val="2"/>
    </font>
    <font>
      <sz val="9"/>
      <color theme="1"/>
      <name val="Arial"/>
      <family val="2"/>
    </font>
    <font>
      <u/>
      <sz val="9"/>
      <color theme="1"/>
      <name val="Arial"/>
      <family val="2"/>
    </font>
  </fonts>
  <fills count="5">
    <fill>
      <patternFill patternType="none"/>
    </fill>
    <fill>
      <patternFill patternType="gray125"/>
    </fill>
    <fill>
      <patternFill patternType="solid">
        <fgColor rgb="FF0F243E"/>
      </patternFill>
    </fill>
    <fill>
      <patternFill patternType="solid">
        <fgColor rgb="FFE7E6E6"/>
      </patternFill>
    </fill>
    <fill>
      <patternFill patternType="solid">
        <fgColor rgb="FF2083E7"/>
      </patternFill>
    </fill>
  </fills>
  <borders count="6">
    <border>
      <left/>
      <right/>
      <top/>
      <bottom/>
      <diagonal/>
    </border>
    <border>
      <left/>
      <right/>
      <top/>
      <bottom style="thin">
        <color auto="1"/>
      </bottom>
      <diagonal/>
    </border>
    <border>
      <left/>
      <right/>
      <top style="thin">
        <color auto="1"/>
      </top>
      <bottom/>
      <diagonal/>
    </border>
    <border>
      <left/>
      <right/>
      <top style="thick">
        <color auto="1"/>
      </top>
      <bottom/>
      <diagonal/>
    </border>
    <border>
      <left style="thick">
        <color auto="1"/>
      </left>
      <right/>
      <top/>
      <bottom/>
      <diagonal/>
    </border>
    <border>
      <left/>
      <right/>
      <top/>
      <bottom style="thick">
        <color auto="1"/>
      </bottom>
      <diagonal/>
    </border>
  </borders>
  <cellStyleXfs count="2">
    <xf numFmtId="0" fontId="0" fillId="0" borderId="0"/>
    <xf numFmtId="0" fontId="1" fillId="0" borderId="0"/>
  </cellStyleXfs>
  <cellXfs count="39">
    <xf numFmtId="0" fontId="0" fillId="0" borderId="0" xfId="0"/>
    <xf numFmtId="0" fontId="0" fillId="0" borderId="0" xfId="0"/>
    <xf numFmtId="0" fontId="0" fillId="0" borderId="0" xfId="0" quotePrefix="1"/>
    <xf numFmtId="0" fontId="0" fillId="2" borderId="0" xfId="0" applyFill="1"/>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2" borderId="0" xfId="1" applyFont="1" applyFill="1" applyAlignment="1">
      <alignment horizontal="left" vertical="center" wrapText="1"/>
    </xf>
    <xf numFmtId="0" fontId="0" fillId="0" borderId="4" xfId="0" applyBorder="1"/>
    <xf numFmtId="9" fontId="4" fillId="0" borderId="2" xfId="0" applyNumberFormat="1" applyFont="1" applyBorder="1" applyAlignment="1">
      <alignment horizontal="center" vertical="center" wrapText="1"/>
    </xf>
    <xf numFmtId="1" fontId="4" fillId="0" borderId="0" xfId="0" applyNumberFormat="1" applyFont="1" applyAlignment="1">
      <alignment horizontal="center" vertical="center" wrapText="1"/>
    </xf>
    <xf numFmtId="1" fontId="4" fillId="0" borderId="0" xfId="0" quotePrefix="1" applyNumberFormat="1" applyFont="1" applyAlignment="1">
      <alignment horizontal="center" vertical="center" wrapText="1"/>
    </xf>
    <xf numFmtId="1" fontId="4" fillId="4" borderId="0" xfId="0" quotePrefix="1" applyNumberFormat="1" applyFont="1" applyFill="1" applyAlignment="1">
      <alignment horizontal="center" vertical="center" wrapText="1"/>
    </xf>
    <xf numFmtId="0" fontId="6" fillId="0" borderId="3" xfId="0" applyFont="1" applyBorder="1"/>
    <xf numFmtId="0" fontId="0" fillId="0" borderId="3" xfId="0" applyBorder="1"/>
    <xf numFmtId="0" fontId="6" fillId="0" borderId="0" xfId="0" applyFont="1"/>
    <xf numFmtId="164" fontId="4" fillId="0" borderId="2" xfId="0" applyNumberFormat="1" applyFont="1" applyBorder="1" applyAlignment="1">
      <alignment horizontal="center" vertical="center" wrapText="1"/>
    </xf>
    <xf numFmtId="0" fontId="4" fillId="0" borderId="0" xfId="0" quotePrefix="1" applyFont="1" applyAlignment="1">
      <alignment horizontal="center" wrapText="1"/>
    </xf>
    <xf numFmtId="0" fontId="4" fillId="0" borderId="0" xfId="0" applyFont="1" applyAlignment="1">
      <alignment horizontal="center" wrapText="1"/>
    </xf>
    <xf numFmtId="0" fontId="4" fillId="3" borderId="0" xfId="0" applyFont="1" applyFill="1" applyAlignment="1">
      <alignment horizontal="center" wrapText="1"/>
    </xf>
    <xf numFmtId="0" fontId="0" fillId="0" borderId="0" xfId="0"/>
    <xf numFmtId="0" fontId="8" fillId="0" borderId="0" xfId="1" applyFont="1" applyAlignment="1">
      <alignment horizontal="center"/>
    </xf>
    <xf numFmtId="0" fontId="7" fillId="0" borderId="0" xfId="0" applyFont="1" applyAlignment="1">
      <alignment horizontal="center"/>
    </xf>
    <xf numFmtId="0" fontId="2" fillId="3" borderId="2" xfId="0" quotePrefix="1" applyFont="1" applyFill="1" applyBorder="1" applyAlignment="1">
      <alignment horizontal="left" vertical="center" wrapText="1"/>
    </xf>
    <xf numFmtId="0" fontId="0" fillId="0" borderId="0" xfId="0" applyAlignment="1"/>
    <xf numFmtId="0" fontId="2" fillId="3" borderId="2" xfId="0" quotePrefix="1" applyFont="1" applyFill="1" applyBorder="1" applyAlignment="1">
      <alignment horizontal="left" vertical="top" wrapText="1"/>
    </xf>
    <xf numFmtId="0" fontId="0" fillId="0" borderId="2" xfId="0" applyBorder="1" applyAlignment="1"/>
    <xf numFmtId="0" fontId="4" fillId="3" borderId="0" xfId="0" applyFont="1" applyFill="1" applyAlignment="1">
      <alignment horizontal="center" wrapText="1"/>
    </xf>
    <xf numFmtId="0" fontId="4" fillId="0" borderId="0" xfId="0" applyFont="1" applyAlignment="1">
      <alignment horizontal="center" wrapText="1"/>
    </xf>
    <xf numFmtId="0" fontId="4" fillId="3" borderId="0" xfId="0" quotePrefix="1" applyFont="1" applyFill="1" applyAlignment="1">
      <alignment horizontal="left" vertical="center" wrapText="1"/>
    </xf>
    <xf numFmtId="0" fontId="0" fillId="0" borderId="0" xfId="0" quotePrefix="1" applyAlignment="1">
      <alignment wrapText="1"/>
    </xf>
    <xf numFmtId="0" fontId="4" fillId="0" borderId="0" xfId="0" quotePrefix="1" applyFont="1" applyAlignment="1">
      <alignment horizontal="center" wrapText="1"/>
    </xf>
    <xf numFmtId="0" fontId="0" fillId="0" borderId="0" xfId="0" quotePrefix="1" applyAlignment="1"/>
    <xf numFmtId="0" fontId="2" fillId="3" borderId="2" xfId="0" applyFont="1" applyFill="1" applyBorder="1" applyAlignment="1">
      <alignment horizontal="left" vertical="center" wrapText="1"/>
    </xf>
    <xf numFmtId="0" fontId="2" fillId="3" borderId="0" xfId="0" quotePrefix="1" applyFont="1" applyFill="1" applyBorder="1" applyAlignment="1">
      <alignment horizontal="left" vertical="top" wrapText="1"/>
    </xf>
    <xf numFmtId="0" fontId="2" fillId="3" borderId="5" xfId="0" quotePrefix="1" applyFont="1" applyFill="1" applyBorder="1" applyAlignment="1">
      <alignment horizontal="left" vertical="top" wrapText="1"/>
    </xf>
    <xf numFmtId="0" fontId="0" fillId="0" borderId="0" xfId="0" quotePrefix="1" applyAlignment="1">
      <alignment horizontal="center" wrapText="1"/>
    </xf>
    <xf numFmtId="0" fontId="0" fillId="0" borderId="1" xfId="0" quotePrefix="1" applyBorder="1" applyAlignment="1">
      <alignment horizontal="center" wrapText="1"/>
    </xf>
    <xf numFmtId="0" fontId="2" fillId="3" borderId="0" xfId="0" quotePrefix="1"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41</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abSelected="1" topLeftCell="A9" workbookViewId="0">
      <selection activeCell="H25" sqref="H25"/>
    </sheetView>
  </sheetViews>
  <sheetFormatPr baseColWidth="10" defaultColWidth="8.83203125" defaultRowHeight="15" x14ac:dyDescent="0.2"/>
  <cols>
    <col min="1" max="1" width="9" style="1" bestFit="1" customWidth="1"/>
    <col min="2" max="2" width="100" style="1" customWidth="1"/>
    <col min="3" max="3" width="33" style="1" customWidth="1"/>
    <col min="4" max="4" width="29.5" style="1" customWidth="1"/>
  </cols>
  <sheetData>
    <row r="1" spans="1:4" ht="52" customHeight="1" x14ac:dyDescent="0.2">
      <c r="A1" s="3"/>
      <c r="B1" s="3"/>
      <c r="C1" s="3"/>
      <c r="D1" s="3"/>
    </row>
    <row r="2" spans="1:4" x14ac:dyDescent="0.2">
      <c r="A2" s="4" t="s">
        <v>0</v>
      </c>
      <c r="B2" s="4" t="s">
        <v>1</v>
      </c>
      <c r="C2" s="4" t="s">
        <v>2</v>
      </c>
      <c r="D2" s="4" t="s">
        <v>3</v>
      </c>
    </row>
    <row r="3" spans="1:4" x14ac:dyDescent="0.2">
      <c r="A3" s="5" t="str">
        <f>HYPERLINK("#'Table 01'!A1","Table 01")</f>
        <v>Table 01</v>
      </c>
      <c r="B3" s="6" t="s">
        <v>4</v>
      </c>
      <c r="C3" s="6" t="s">
        <v>5</v>
      </c>
      <c r="D3" s="6">
        <v>751</v>
      </c>
    </row>
    <row r="4" spans="1:4" x14ac:dyDescent="0.2">
      <c r="A4" s="5" t="str">
        <f>HYPERLINK("#'Table 02'!A1","Table 02")</f>
        <v>Table 02</v>
      </c>
      <c r="B4" s="6" t="s">
        <v>6</v>
      </c>
      <c r="C4" s="6" t="s">
        <v>5</v>
      </c>
      <c r="D4" s="6">
        <v>751</v>
      </c>
    </row>
    <row r="5" spans="1:4" x14ac:dyDescent="0.2">
      <c r="A5" s="5" t="str">
        <f>HYPERLINK("#'Table 03'!A1","Table 03")</f>
        <v>Table 03</v>
      </c>
      <c r="B5" s="6" t="s">
        <v>7</v>
      </c>
      <c r="C5" s="6" t="s">
        <v>5</v>
      </c>
      <c r="D5" s="6">
        <v>749</v>
      </c>
    </row>
    <row r="6" spans="1:4" x14ac:dyDescent="0.2">
      <c r="A6" s="5" t="str">
        <f>HYPERLINK("#'Table 04'!A1","Table 04")</f>
        <v>Table 04</v>
      </c>
      <c r="B6" s="6" t="s">
        <v>8</v>
      </c>
      <c r="C6" s="6" t="s">
        <v>5</v>
      </c>
      <c r="D6" s="6">
        <v>751</v>
      </c>
    </row>
    <row r="7" spans="1:4" ht="24" x14ac:dyDescent="0.2">
      <c r="A7" s="5" t="str">
        <f>HYPERLINK("#'Table 05'!A1","Table 05")</f>
        <v>Table 05</v>
      </c>
      <c r="B7" s="6" t="s">
        <v>9</v>
      </c>
      <c r="C7" s="6" t="s">
        <v>5</v>
      </c>
      <c r="D7" s="6">
        <v>745</v>
      </c>
    </row>
    <row r="8" spans="1:4" ht="24" x14ac:dyDescent="0.2">
      <c r="A8" s="5" t="str">
        <f>HYPERLINK("#'Table 06'!A1","Table 06")</f>
        <v>Table 06</v>
      </c>
      <c r="B8" s="6" t="s">
        <v>10</v>
      </c>
      <c r="C8" s="6" t="s">
        <v>11</v>
      </c>
      <c r="D8" s="6">
        <v>607</v>
      </c>
    </row>
    <row r="9" spans="1:4" ht="24" x14ac:dyDescent="0.2">
      <c r="A9" s="5" t="str">
        <f>HYPERLINK("#'Table 07'!A1","Table 07")</f>
        <v>Table 07</v>
      </c>
      <c r="B9" s="6" t="s">
        <v>12</v>
      </c>
      <c r="C9" s="6" t="s">
        <v>13</v>
      </c>
      <c r="D9" s="6">
        <v>114</v>
      </c>
    </row>
    <row r="10" spans="1:4" x14ac:dyDescent="0.2">
      <c r="A10" s="5" t="str">
        <f>HYPERLINK("#'Table 08'!A1","Table 08")</f>
        <v>Table 08</v>
      </c>
      <c r="B10" s="6" t="s">
        <v>14</v>
      </c>
      <c r="C10" s="6" t="s">
        <v>5</v>
      </c>
      <c r="D10" s="6">
        <v>751</v>
      </c>
    </row>
    <row r="11" spans="1:4" x14ac:dyDescent="0.2">
      <c r="A11" s="5" t="str">
        <f>HYPERLINK("#'Table 09'!A1","Table 09")</f>
        <v>Table 09</v>
      </c>
      <c r="B11" s="6" t="s">
        <v>15</v>
      </c>
      <c r="C11" s="6" t="s">
        <v>5</v>
      </c>
      <c r="D11" s="6">
        <v>742</v>
      </c>
    </row>
    <row r="12" spans="1:4" x14ac:dyDescent="0.2">
      <c r="A12" s="5" t="str">
        <f>HYPERLINK("#'Table 10'!A1","Table 10")</f>
        <v>Table 10</v>
      </c>
      <c r="B12" s="6" t="s">
        <v>16</v>
      </c>
      <c r="C12" s="6" t="s">
        <v>5</v>
      </c>
      <c r="D12" s="6">
        <v>689</v>
      </c>
    </row>
    <row r="13" spans="1:4" x14ac:dyDescent="0.2">
      <c r="A13" s="5" t="str">
        <f>HYPERLINK("#'Table 11'!A1","Table 11")</f>
        <v>Table 11</v>
      </c>
      <c r="B13" s="6" t="s">
        <v>17</v>
      </c>
      <c r="C13" s="6" t="s">
        <v>5</v>
      </c>
      <c r="D13" s="6">
        <v>743</v>
      </c>
    </row>
    <row r="14" spans="1:4" x14ac:dyDescent="0.2">
      <c r="A14" s="5" t="str">
        <f>HYPERLINK("#'Table 12'!A1","Table 12")</f>
        <v>Table 12</v>
      </c>
      <c r="B14" s="6" t="s">
        <v>18</v>
      </c>
      <c r="C14" s="6" t="s">
        <v>5</v>
      </c>
      <c r="D14" s="6">
        <v>744</v>
      </c>
    </row>
    <row r="15" spans="1:4" x14ac:dyDescent="0.2">
      <c r="A15" s="5" t="str">
        <f>HYPERLINK("#'Table 13'!A1","Table 13")</f>
        <v>Table 13</v>
      </c>
      <c r="B15" s="6" t="s">
        <v>19</v>
      </c>
      <c r="C15" s="6" t="s">
        <v>5</v>
      </c>
      <c r="D15" s="6">
        <v>751</v>
      </c>
    </row>
    <row r="16" spans="1:4" ht="24" x14ac:dyDescent="0.2">
      <c r="A16" s="5" t="str">
        <f>HYPERLINK("#'Table 14'!A1","Table 14")</f>
        <v>Table 14</v>
      </c>
      <c r="B16" s="6" t="s">
        <v>20</v>
      </c>
      <c r="C16" s="6" t="s">
        <v>21</v>
      </c>
      <c r="D16" s="6">
        <v>613</v>
      </c>
    </row>
    <row r="17" spans="1:4" x14ac:dyDescent="0.2">
      <c r="A17" s="5" t="str">
        <f>HYPERLINK("#'Table 15'!A1","Table 15")</f>
        <v>Table 15</v>
      </c>
      <c r="B17" s="6" t="s">
        <v>22</v>
      </c>
      <c r="C17" s="6" t="s">
        <v>5</v>
      </c>
      <c r="D17" s="6">
        <v>745</v>
      </c>
    </row>
    <row r="18" spans="1:4" x14ac:dyDescent="0.2">
      <c r="A18" s="5" t="str">
        <f>HYPERLINK("#'Table 16'!A1","Table 16")</f>
        <v>Table 16</v>
      </c>
      <c r="B18" s="6" t="s">
        <v>23</v>
      </c>
      <c r="C18" s="6" t="s">
        <v>5</v>
      </c>
      <c r="D18" s="6">
        <v>751</v>
      </c>
    </row>
    <row r="19" spans="1:4" x14ac:dyDescent="0.2">
      <c r="A19" s="5" t="str">
        <f>HYPERLINK("#'Table 17'!A1","Table 17")</f>
        <v>Table 17</v>
      </c>
      <c r="B19" s="6" t="s">
        <v>24</v>
      </c>
      <c r="C19" s="6" t="s">
        <v>5</v>
      </c>
      <c r="D19" s="6">
        <v>750</v>
      </c>
    </row>
    <row r="20" spans="1:4" x14ac:dyDescent="0.2">
      <c r="A20" s="5" t="str">
        <f>HYPERLINK("#'Table 18'!A1","Table 18")</f>
        <v>Table 18</v>
      </c>
      <c r="B20" s="6" t="s">
        <v>25</v>
      </c>
      <c r="C20" s="6" t="s">
        <v>5</v>
      </c>
      <c r="D20" s="6">
        <v>751</v>
      </c>
    </row>
    <row r="21" spans="1:4" x14ac:dyDescent="0.2">
      <c r="A21" s="5" t="str">
        <f>HYPERLINK("#'Table 19'!A1","Table 19")</f>
        <v>Table 19</v>
      </c>
      <c r="B21" s="6" t="s">
        <v>26</v>
      </c>
      <c r="C21" s="6" t="s">
        <v>5</v>
      </c>
      <c r="D21" s="6">
        <v>751</v>
      </c>
    </row>
    <row r="22" spans="1:4" x14ac:dyDescent="0.2">
      <c r="A22" s="5" t="str">
        <f>HYPERLINK("#'Table 20'!A1","Table 20")</f>
        <v>Table 20</v>
      </c>
      <c r="B22" s="6" t="s">
        <v>27</v>
      </c>
      <c r="C22" s="6" t="s">
        <v>5</v>
      </c>
      <c r="D22" s="6">
        <v>751</v>
      </c>
    </row>
    <row r="23" spans="1:4" ht="60" x14ac:dyDescent="0.2">
      <c r="A23" s="5" t="str">
        <f>HYPERLINK("#'Table 21'!A1","Table 21")</f>
        <v>Table 21</v>
      </c>
      <c r="B23" s="6" t="s">
        <v>28</v>
      </c>
      <c r="C23" s="6" t="s">
        <v>5</v>
      </c>
      <c r="D23" s="6">
        <v>729</v>
      </c>
    </row>
    <row r="24" spans="1:4" x14ac:dyDescent="0.2">
      <c r="A24" s="5" t="str">
        <f>HYPERLINK("#'Table 22'!A1","Table 22")</f>
        <v>Table 22</v>
      </c>
      <c r="B24" s="6" t="s">
        <v>29</v>
      </c>
      <c r="C24" s="6" t="s">
        <v>5</v>
      </c>
      <c r="D24" s="6">
        <v>748</v>
      </c>
    </row>
    <row r="25" spans="1:4" x14ac:dyDescent="0.2">
      <c r="A25" s="21" t="str">
        <f>HYPERLINK("#'Table 25'!A1","Table 25")</f>
        <v>Table 25</v>
      </c>
      <c r="B25" s="6" t="s">
        <v>30</v>
      </c>
      <c r="C25" s="6" t="s">
        <v>5</v>
      </c>
      <c r="D25" s="6">
        <v>751</v>
      </c>
    </row>
    <row r="26" spans="1:4" x14ac:dyDescent="0.2">
      <c r="A26" s="21" t="str">
        <f>HYPERLINK("#'Table 26'!A1","Table 26")</f>
        <v>Table 26</v>
      </c>
      <c r="B26" s="6" t="s">
        <v>31</v>
      </c>
      <c r="C26" s="6" t="s">
        <v>5</v>
      </c>
      <c r="D26" s="6">
        <v>751</v>
      </c>
    </row>
    <row r="27" spans="1:4" x14ac:dyDescent="0.2">
      <c r="A27" s="21" t="str">
        <f>HYPERLINK("#'Table 27!A1","Table 27")</f>
        <v>Table 27</v>
      </c>
      <c r="B27" s="6" t="s">
        <v>32</v>
      </c>
      <c r="C27" s="6" t="s">
        <v>5</v>
      </c>
      <c r="D27" s="6">
        <v>750</v>
      </c>
    </row>
    <row r="28" spans="1:4" x14ac:dyDescent="0.2">
      <c r="A28" s="21" t="str">
        <f>HYPERLINK("#'Table 28'!A1","Table 28")</f>
        <v>Table 28</v>
      </c>
      <c r="B28" s="6" t="s">
        <v>33</v>
      </c>
      <c r="C28" s="6" t="s">
        <v>5</v>
      </c>
      <c r="D28" s="6">
        <v>750</v>
      </c>
    </row>
    <row r="29" spans="1:4" ht="24" x14ac:dyDescent="0.2">
      <c r="A29" s="21" t="str">
        <f>HYPERLINK("#'Table 29'!A1","Table 29")</f>
        <v>Table 29</v>
      </c>
      <c r="B29" s="6" t="s">
        <v>34</v>
      </c>
      <c r="C29" s="6" t="s">
        <v>35</v>
      </c>
      <c r="D29" s="6">
        <v>459</v>
      </c>
    </row>
    <row r="30" spans="1:4" ht="36" x14ac:dyDescent="0.2">
      <c r="A30" s="21" t="str">
        <f>HYPERLINK("#'Table 30'!A1","Table 30")</f>
        <v>Table 30</v>
      </c>
      <c r="B30" s="6" t="s">
        <v>36</v>
      </c>
      <c r="C30" s="6" t="s">
        <v>37</v>
      </c>
      <c r="D30" s="6">
        <v>291</v>
      </c>
    </row>
    <row r="31" spans="1:4" x14ac:dyDescent="0.2">
      <c r="A31" s="21" t="str">
        <f>HYPERLINK("#'Table 31'!A1","Table 31")</f>
        <v>Table 31</v>
      </c>
      <c r="B31" s="6" t="s">
        <v>38</v>
      </c>
      <c r="C31" s="6" t="s">
        <v>5</v>
      </c>
      <c r="D31" s="6">
        <v>748</v>
      </c>
    </row>
    <row r="32" spans="1:4" x14ac:dyDescent="0.2">
      <c r="A32" s="21" t="str">
        <f>HYPERLINK("#'Table 32'!A1","Table 32")</f>
        <v>Table 32</v>
      </c>
      <c r="B32" s="6" t="s">
        <v>39</v>
      </c>
      <c r="C32" s="6" t="s">
        <v>5</v>
      </c>
      <c r="D32" s="6">
        <v>751</v>
      </c>
    </row>
    <row r="33" spans="1:4" x14ac:dyDescent="0.2">
      <c r="A33" s="21" t="str">
        <f>HYPERLINK("#'Table 33'!A1","Table 33")</f>
        <v>Table 33</v>
      </c>
      <c r="B33" s="6" t="s">
        <v>40</v>
      </c>
      <c r="C33" s="6" t="s">
        <v>5</v>
      </c>
      <c r="D33" s="6">
        <v>751</v>
      </c>
    </row>
    <row r="34" spans="1:4" x14ac:dyDescent="0.2">
      <c r="A34" s="21" t="str">
        <f>HYPERLINK("#'Table 34'!A1","Table 34")</f>
        <v>Table 34</v>
      </c>
      <c r="B34" s="6" t="s">
        <v>41</v>
      </c>
      <c r="C34" s="6" t="s">
        <v>5</v>
      </c>
      <c r="D34" s="6">
        <v>750</v>
      </c>
    </row>
    <row r="35" spans="1:4" x14ac:dyDescent="0.2">
      <c r="A35" s="21" t="str">
        <f>HYPERLINK("#'Table 35'!A1","Table 35")</f>
        <v>Table 35</v>
      </c>
      <c r="B35" s="6" t="s">
        <v>42</v>
      </c>
      <c r="C35" s="6" t="s">
        <v>5</v>
      </c>
      <c r="D35" s="6">
        <v>737</v>
      </c>
    </row>
    <row r="36" spans="1:4" ht="24" x14ac:dyDescent="0.2">
      <c r="A36" s="21" t="str">
        <f>HYPERLINK("#'Table 36'!A1","Table 36")</f>
        <v>Table 36</v>
      </c>
      <c r="B36" s="6" t="s">
        <v>43</v>
      </c>
      <c r="C36" s="6" t="s">
        <v>44</v>
      </c>
      <c r="D36" s="6">
        <v>389</v>
      </c>
    </row>
    <row r="37" spans="1:4" ht="24" x14ac:dyDescent="0.2">
      <c r="A37" s="21" t="str">
        <f>HYPERLINK("#'Table 37'!A1","Table 37")</f>
        <v>Table 37</v>
      </c>
      <c r="B37" s="6" t="s">
        <v>45</v>
      </c>
      <c r="C37" s="6" t="s">
        <v>46</v>
      </c>
      <c r="D37" s="6">
        <v>548</v>
      </c>
    </row>
    <row r="38" spans="1:4" ht="24" x14ac:dyDescent="0.2">
      <c r="A38" s="21" t="str">
        <f>HYPERLINK("#'Table 38'!A1","Table 38")</f>
        <v>Table 38</v>
      </c>
      <c r="B38" s="6" t="s">
        <v>47</v>
      </c>
      <c r="C38" s="6" t="s">
        <v>48</v>
      </c>
      <c r="D38" s="6">
        <v>102</v>
      </c>
    </row>
    <row r="39" spans="1:4" x14ac:dyDescent="0.2">
      <c r="A39" s="21" t="str">
        <f>HYPERLINK("#'Table 39'!A1","Table 39")</f>
        <v>Table 39</v>
      </c>
      <c r="B39" s="6" t="s">
        <v>49</v>
      </c>
      <c r="C39" s="6" t="s">
        <v>5</v>
      </c>
      <c r="D39" s="6">
        <v>739</v>
      </c>
    </row>
    <row r="40" spans="1:4" x14ac:dyDescent="0.2">
      <c r="A40" s="21" t="str">
        <f>HYPERLINK("#'Table 40'!A1","Table 40")</f>
        <v>Table 40</v>
      </c>
      <c r="B40" s="6" t="s">
        <v>50</v>
      </c>
      <c r="C40" s="6" t="s">
        <v>5</v>
      </c>
      <c r="D40" s="6">
        <v>742</v>
      </c>
    </row>
    <row r="41" spans="1:4" x14ac:dyDescent="0.2">
      <c r="A41" s="21" t="str">
        <f>HYPERLINK("#'Table 41'!A1","Table 41")</f>
        <v>Table 41</v>
      </c>
      <c r="B41" s="6" t="s">
        <v>51</v>
      </c>
      <c r="C41" s="6" t="s">
        <v>5</v>
      </c>
      <c r="D41" s="6">
        <v>747</v>
      </c>
    </row>
    <row r="42" spans="1:4" ht="48" x14ac:dyDescent="0.2">
      <c r="A42" s="21" t="str">
        <f>HYPERLINK("#'Table 42'!A1","Table 42")</f>
        <v>Table 42</v>
      </c>
      <c r="B42" s="6" t="s">
        <v>52</v>
      </c>
      <c r="C42" s="6" t="s">
        <v>5</v>
      </c>
      <c r="D42" s="6">
        <v>749</v>
      </c>
    </row>
    <row r="43" spans="1:4" x14ac:dyDescent="0.2">
      <c r="A43" s="21" t="str">
        <f>HYPERLINK("#'Table 43'!A1","Table 43")</f>
        <v>Table 43</v>
      </c>
      <c r="B43" s="6" t="s">
        <v>53</v>
      </c>
      <c r="C43" s="6" t="s">
        <v>5</v>
      </c>
      <c r="D43" s="6">
        <v>751</v>
      </c>
    </row>
    <row r="44" spans="1:4" x14ac:dyDescent="0.2">
      <c r="A44" s="22"/>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S28"/>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198</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199</v>
      </c>
      <c r="B6" s="23" t="s">
        <v>200</v>
      </c>
      <c r="C6" s="9">
        <v>0.25037472386999998</v>
      </c>
      <c r="D6" s="9">
        <v>0.29883123064</v>
      </c>
      <c r="E6" s="9">
        <v>0.2539814271368</v>
      </c>
      <c r="F6" s="9">
        <v>0.28553249093260002</v>
      </c>
      <c r="G6" s="9">
        <v>0.3038858700414</v>
      </c>
      <c r="H6" s="9">
        <v>0.1735949923132</v>
      </c>
      <c r="I6" s="9">
        <v>0.2409050169567</v>
      </c>
      <c r="J6" s="9">
        <v>0.26643270440299999</v>
      </c>
      <c r="K6" s="9">
        <v>0.106598875111</v>
      </c>
      <c r="L6" s="9">
        <v>7.1319573496769997E-2</v>
      </c>
      <c r="M6" s="9">
        <v>0.88266500498049993</v>
      </c>
      <c r="N6" s="9"/>
      <c r="O6" s="9">
        <v>0.24091367171290001</v>
      </c>
      <c r="P6" s="9">
        <v>8.783718157829E-2</v>
      </c>
      <c r="Q6" s="9">
        <v>0.25579680562219997</v>
      </c>
      <c r="R6" s="9">
        <v>0.28505797136540001</v>
      </c>
      <c r="S6" s="9">
        <v>0.18999017564519999</v>
      </c>
      <c r="T6" s="9">
        <v>0.27815823085090002</v>
      </c>
      <c r="U6" s="9">
        <v>0.29682999629700002</v>
      </c>
      <c r="V6" s="9">
        <v>0.23096752194209999</v>
      </c>
      <c r="W6" s="9">
        <v>0.141892304719</v>
      </c>
      <c r="X6" s="9">
        <v>0.19313596411299999</v>
      </c>
      <c r="Y6" s="9">
        <v>0.35453708669509998</v>
      </c>
      <c r="Z6" s="9">
        <v>0.28260133530530002</v>
      </c>
      <c r="AA6" s="9">
        <v>0.2212590970013</v>
      </c>
      <c r="AB6" s="9">
        <v>0.2087767839221</v>
      </c>
      <c r="AC6" s="9">
        <v>0.162110838418</v>
      </c>
      <c r="AD6" s="9">
        <v>0.26710127195450001</v>
      </c>
      <c r="AE6" s="9">
        <v>0.30916529107230001</v>
      </c>
      <c r="AF6" s="9">
        <v>0.24662055143879999</v>
      </c>
      <c r="AG6" s="9">
        <v>0.20133162663250001</v>
      </c>
      <c r="AH6" s="9">
        <v>0.61920264681799997</v>
      </c>
      <c r="AI6" s="9">
        <v>0.30627047692100001</v>
      </c>
      <c r="AJ6" s="9">
        <v>0.29492677741779999</v>
      </c>
      <c r="AK6" s="9">
        <v>0.4349024635946</v>
      </c>
      <c r="AL6" s="9">
        <v>0.20747998648999999</v>
      </c>
      <c r="AM6" s="9">
        <v>0.28960718182110001</v>
      </c>
      <c r="AN6" s="9">
        <v>0.17853086977060001</v>
      </c>
      <c r="AO6" s="9">
        <v>0.28341643148880002</v>
      </c>
      <c r="AP6" s="9">
        <v>0.22456119154080001</v>
      </c>
      <c r="AQ6" s="9">
        <v>0.71483795623450008</v>
      </c>
      <c r="AR6" s="9">
        <v>0.20771113671950001</v>
      </c>
      <c r="AS6" s="8"/>
    </row>
    <row r="7" spans="1:45" x14ac:dyDescent="0.2">
      <c r="A7" s="24"/>
      <c r="B7" s="24"/>
      <c r="C7" s="10">
        <v>156</v>
      </c>
      <c r="D7" s="10">
        <v>18</v>
      </c>
      <c r="E7" s="10">
        <v>33</v>
      </c>
      <c r="F7" s="10">
        <v>27</v>
      </c>
      <c r="G7" s="10">
        <v>43</v>
      </c>
      <c r="H7" s="10">
        <v>34</v>
      </c>
      <c r="I7" s="10">
        <v>84</v>
      </c>
      <c r="J7" s="10">
        <v>72</v>
      </c>
      <c r="K7" s="10">
        <v>34</v>
      </c>
      <c r="L7" s="10">
        <v>12</v>
      </c>
      <c r="M7" s="10">
        <v>108</v>
      </c>
      <c r="N7" s="10">
        <v>0</v>
      </c>
      <c r="O7" s="10">
        <v>12</v>
      </c>
      <c r="P7" s="10">
        <v>5</v>
      </c>
      <c r="Q7" s="10">
        <v>33</v>
      </c>
      <c r="R7" s="10">
        <v>19</v>
      </c>
      <c r="S7" s="10">
        <v>19</v>
      </c>
      <c r="T7" s="10">
        <v>39</v>
      </c>
      <c r="U7" s="10">
        <v>29</v>
      </c>
      <c r="V7" s="10">
        <v>12</v>
      </c>
      <c r="W7" s="10">
        <v>7</v>
      </c>
      <c r="X7" s="10">
        <v>7</v>
      </c>
      <c r="Y7" s="10">
        <v>38</v>
      </c>
      <c r="Z7" s="10">
        <v>27</v>
      </c>
      <c r="AA7" s="10">
        <v>17</v>
      </c>
      <c r="AB7" s="10">
        <v>48</v>
      </c>
      <c r="AC7" s="10">
        <v>6</v>
      </c>
      <c r="AD7" s="10">
        <v>22</v>
      </c>
      <c r="AE7" s="10">
        <v>35</v>
      </c>
      <c r="AF7" s="10">
        <v>57</v>
      </c>
      <c r="AG7" s="10">
        <v>31</v>
      </c>
      <c r="AH7" s="10">
        <v>4</v>
      </c>
      <c r="AI7" s="10">
        <v>36</v>
      </c>
      <c r="AJ7" s="10">
        <v>12</v>
      </c>
      <c r="AK7" s="10">
        <v>3</v>
      </c>
      <c r="AL7" s="10">
        <v>6</v>
      </c>
      <c r="AM7" s="10">
        <v>20</v>
      </c>
      <c r="AN7" s="10">
        <v>7</v>
      </c>
      <c r="AO7" s="10">
        <v>1</v>
      </c>
      <c r="AP7" s="10">
        <v>5</v>
      </c>
      <c r="AQ7" s="10">
        <v>3</v>
      </c>
      <c r="AR7" s="10">
        <v>63</v>
      </c>
      <c r="AS7" s="8"/>
    </row>
    <row r="8" spans="1:45" x14ac:dyDescent="0.2">
      <c r="A8" s="24"/>
      <c r="B8" s="24"/>
      <c r="C8" s="11" t="s">
        <v>118</v>
      </c>
      <c r="D8" s="11"/>
      <c r="E8" s="11"/>
      <c r="F8" s="11"/>
      <c r="G8" s="11"/>
      <c r="H8" s="11"/>
      <c r="I8" s="11"/>
      <c r="J8" s="11"/>
      <c r="K8" s="11"/>
      <c r="L8" s="11"/>
      <c r="M8" s="12" t="s">
        <v>187</v>
      </c>
      <c r="N8" s="11" t="s">
        <v>118</v>
      </c>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8"/>
    </row>
    <row r="9" spans="1:45" x14ac:dyDescent="0.2">
      <c r="A9" s="26"/>
      <c r="B9" s="23" t="s">
        <v>201</v>
      </c>
      <c r="C9" s="9">
        <v>7.7990054765010003E-2</v>
      </c>
      <c r="D9" s="9">
        <v>9.8504680033710004E-2</v>
      </c>
      <c r="E9" s="9">
        <v>3.0242358933379999E-2</v>
      </c>
      <c r="F9" s="9">
        <v>2.9956334947239999E-2</v>
      </c>
      <c r="G9" s="9">
        <v>8.1421063844349995E-2</v>
      </c>
      <c r="H9" s="9">
        <v>0.116668480799</v>
      </c>
      <c r="I9" s="9">
        <v>8.0236959215430004E-2</v>
      </c>
      <c r="J9" s="9">
        <v>7.6997609102850001E-2</v>
      </c>
      <c r="K9" s="9">
        <v>9.1483817444209997E-2</v>
      </c>
      <c r="L9" s="9">
        <v>9.357698311465E-2</v>
      </c>
      <c r="M9" s="9">
        <v>1.9533972358130001E-2</v>
      </c>
      <c r="N9" s="9"/>
      <c r="O9" s="9">
        <v>5.6954487617850012E-2</v>
      </c>
      <c r="P9" s="9">
        <v>7.3778096794219997E-2</v>
      </c>
      <c r="Q9" s="9">
        <v>0.1070551952306</v>
      </c>
      <c r="R9" s="9">
        <v>0.1317651253628</v>
      </c>
      <c r="S9" s="9">
        <v>2.839148373138E-2</v>
      </c>
      <c r="T9" s="9">
        <v>0.1006396155969</v>
      </c>
      <c r="U9" s="9">
        <v>3.271176663994E-2</v>
      </c>
      <c r="V9" s="9">
        <v>8.3823389434889997E-2</v>
      </c>
      <c r="W9" s="9">
        <v>6.7012414365460002E-2</v>
      </c>
      <c r="X9" s="9">
        <v>5.8234291964799997E-2</v>
      </c>
      <c r="Y9" s="9">
        <v>6.7577586815110002E-2</v>
      </c>
      <c r="Z9" s="9">
        <v>8.8053016095259992E-2</v>
      </c>
      <c r="AA9" s="9">
        <v>8.0703398077570002E-2</v>
      </c>
      <c r="AB9" s="9">
        <v>8.1249942162660002E-2</v>
      </c>
      <c r="AC9" s="9">
        <v>2.690101739593E-2</v>
      </c>
      <c r="AD9" s="9">
        <v>0.1012871563395</v>
      </c>
      <c r="AE9" s="9">
        <v>3.7730164914719998E-2</v>
      </c>
      <c r="AF9" s="9">
        <v>8.6509727063770012E-2</v>
      </c>
      <c r="AG9" s="9">
        <v>0.1004579092673</v>
      </c>
      <c r="AH9" s="9">
        <v>0.1239680268834</v>
      </c>
      <c r="AI9" s="9">
        <v>7.5082693607620002E-2</v>
      </c>
      <c r="AJ9" s="9">
        <v>0.1709270064459</v>
      </c>
      <c r="AK9" s="9">
        <v>0</v>
      </c>
      <c r="AL9" s="9">
        <v>0</v>
      </c>
      <c r="AM9" s="9">
        <v>8.0870028030509994E-2</v>
      </c>
      <c r="AN9" s="9">
        <v>0</v>
      </c>
      <c r="AO9" s="9">
        <v>0</v>
      </c>
      <c r="AP9" s="9">
        <v>9.8880364473690002E-2</v>
      </c>
      <c r="AQ9" s="9">
        <v>0</v>
      </c>
      <c r="AR9" s="9">
        <v>8.2994774961399995E-2</v>
      </c>
      <c r="AS9" s="8"/>
    </row>
    <row r="10" spans="1:45" x14ac:dyDescent="0.2">
      <c r="A10" s="24"/>
      <c r="B10" s="24"/>
      <c r="C10" s="10">
        <v>58</v>
      </c>
      <c r="D10" s="10">
        <v>7</v>
      </c>
      <c r="E10" s="10">
        <v>6</v>
      </c>
      <c r="F10" s="10">
        <v>6</v>
      </c>
      <c r="G10" s="10">
        <v>14</v>
      </c>
      <c r="H10" s="10">
        <v>24</v>
      </c>
      <c r="I10" s="10">
        <v>33</v>
      </c>
      <c r="J10" s="10">
        <v>25</v>
      </c>
      <c r="K10" s="10">
        <v>35</v>
      </c>
      <c r="L10" s="10">
        <v>20</v>
      </c>
      <c r="M10" s="10">
        <v>2</v>
      </c>
      <c r="N10" s="10">
        <v>0</v>
      </c>
      <c r="O10" s="10">
        <v>3</v>
      </c>
      <c r="P10" s="10">
        <v>4</v>
      </c>
      <c r="Q10" s="10">
        <v>11</v>
      </c>
      <c r="R10" s="10">
        <v>10</v>
      </c>
      <c r="S10" s="10">
        <v>5</v>
      </c>
      <c r="T10" s="10">
        <v>18</v>
      </c>
      <c r="U10" s="10">
        <v>7</v>
      </c>
      <c r="V10" s="10">
        <v>5</v>
      </c>
      <c r="W10" s="10">
        <v>3</v>
      </c>
      <c r="X10" s="10">
        <v>3</v>
      </c>
      <c r="Y10" s="10">
        <v>9</v>
      </c>
      <c r="Z10" s="10">
        <v>9</v>
      </c>
      <c r="AA10" s="10">
        <v>6</v>
      </c>
      <c r="AB10" s="10">
        <v>23</v>
      </c>
      <c r="AC10" s="10">
        <v>1</v>
      </c>
      <c r="AD10" s="10">
        <v>12</v>
      </c>
      <c r="AE10" s="10">
        <v>5</v>
      </c>
      <c r="AF10" s="10">
        <v>22</v>
      </c>
      <c r="AG10" s="10">
        <v>17</v>
      </c>
      <c r="AH10" s="10">
        <v>1</v>
      </c>
      <c r="AI10" s="10">
        <v>12</v>
      </c>
      <c r="AJ10" s="10">
        <v>5</v>
      </c>
      <c r="AK10" s="10">
        <v>0</v>
      </c>
      <c r="AL10" s="10">
        <v>0</v>
      </c>
      <c r="AM10" s="10">
        <v>8</v>
      </c>
      <c r="AN10" s="10">
        <v>0</v>
      </c>
      <c r="AO10" s="10">
        <v>0</v>
      </c>
      <c r="AP10" s="10">
        <v>2</v>
      </c>
      <c r="AQ10" s="10">
        <v>0</v>
      </c>
      <c r="AR10" s="10">
        <v>31</v>
      </c>
      <c r="AS10" s="8"/>
    </row>
    <row r="11" spans="1:45" x14ac:dyDescent="0.2">
      <c r="A11" s="24"/>
      <c r="B11" s="24"/>
      <c r="C11" s="11" t="s">
        <v>118</v>
      </c>
      <c r="D11" s="11"/>
      <c r="E11" s="11"/>
      <c r="F11" s="11"/>
      <c r="G11" s="11"/>
      <c r="H11" s="12" t="s">
        <v>202</v>
      </c>
      <c r="I11" s="11"/>
      <c r="J11" s="11"/>
      <c r="K11" s="11"/>
      <c r="L11" s="11"/>
      <c r="M11" s="11"/>
      <c r="N11" s="11" t="s">
        <v>118</v>
      </c>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8"/>
    </row>
    <row r="12" spans="1:45" x14ac:dyDescent="0.2">
      <c r="A12" s="26"/>
      <c r="B12" s="23" t="s">
        <v>203</v>
      </c>
      <c r="C12" s="9">
        <v>9.6299810643010006E-2</v>
      </c>
      <c r="D12" s="9">
        <v>3.6429967763199997E-2</v>
      </c>
      <c r="E12" s="9">
        <v>9.4370755692869998E-2</v>
      </c>
      <c r="F12" s="9">
        <v>8.6048095143330006E-2</v>
      </c>
      <c r="G12" s="9">
        <v>0.139060968241</v>
      </c>
      <c r="H12" s="9">
        <v>0.10228218584859999</v>
      </c>
      <c r="I12" s="9">
        <v>8.8168987767160006E-2</v>
      </c>
      <c r="J12" s="9">
        <v>0.1047240294065</v>
      </c>
      <c r="K12" s="9">
        <v>0.11345719384770001</v>
      </c>
      <c r="L12" s="9">
        <v>0.1145919943029</v>
      </c>
      <c r="M12" s="9">
        <v>2.1767340790080001E-2</v>
      </c>
      <c r="N12" s="9"/>
      <c r="O12" s="9">
        <v>4.8545412078989998E-2</v>
      </c>
      <c r="P12" s="9">
        <v>0.17021874879839999</v>
      </c>
      <c r="Q12" s="9">
        <v>0.1212327689222</v>
      </c>
      <c r="R12" s="9">
        <v>0.1355168849375</v>
      </c>
      <c r="S12" s="9">
        <v>7.4566347832480007E-2</v>
      </c>
      <c r="T12" s="9">
        <v>9.6392374659940008E-2</v>
      </c>
      <c r="U12" s="9">
        <v>5.8182658189219999E-2</v>
      </c>
      <c r="V12" s="9">
        <v>0.10741220974979999</v>
      </c>
      <c r="W12" s="9">
        <v>0.1317928182634</v>
      </c>
      <c r="X12" s="9">
        <v>9.8509957145490004E-2</v>
      </c>
      <c r="Y12" s="9">
        <v>0.1070362078506</v>
      </c>
      <c r="Z12" s="9">
        <v>7.228766162200001E-2</v>
      </c>
      <c r="AA12" s="9">
        <v>0.1132077442345</v>
      </c>
      <c r="AB12" s="9">
        <v>9.004483578523001E-2</v>
      </c>
      <c r="AC12" s="9">
        <v>8.0980956091989992E-2</v>
      </c>
      <c r="AD12" s="9">
        <v>0.1475651412456</v>
      </c>
      <c r="AE12" s="9">
        <v>8.6275882775920007E-2</v>
      </c>
      <c r="AF12" s="9">
        <v>8.6727068979369992E-2</v>
      </c>
      <c r="AG12" s="9">
        <v>9.5457311206779985E-2</v>
      </c>
      <c r="AH12" s="9">
        <v>0</v>
      </c>
      <c r="AI12" s="9">
        <v>8.0401099239999996E-2</v>
      </c>
      <c r="AJ12" s="9">
        <v>0.17600226311139999</v>
      </c>
      <c r="AK12" s="9">
        <v>0.12542994101759999</v>
      </c>
      <c r="AL12" s="9">
        <v>0.1062311752174</v>
      </c>
      <c r="AM12" s="9">
        <v>0.1365755687411</v>
      </c>
      <c r="AN12" s="9">
        <v>0.12658478456489999</v>
      </c>
      <c r="AO12" s="9">
        <v>0</v>
      </c>
      <c r="AP12" s="9">
        <v>9.9685234929199992E-2</v>
      </c>
      <c r="AQ12" s="9">
        <v>8.408336341962E-2</v>
      </c>
      <c r="AR12" s="9">
        <v>7.5265292988509994E-2</v>
      </c>
      <c r="AS12" s="8"/>
    </row>
    <row r="13" spans="1:45" x14ac:dyDescent="0.2">
      <c r="A13" s="24"/>
      <c r="B13" s="24"/>
      <c r="C13" s="10">
        <v>83</v>
      </c>
      <c r="D13" s="10">
        <v>4</v>
      </c>
      <c r="E13" s="10">
        <v>16</v>
      </c>
      <c r="F13" s="10">
        <v>15</v>
      </c>
      <c r="G13" s="10">
        <v>19</v>
      </c>
      <c r="H13" s="10">
        <v>27</v>
      </c>
      <c r="I13" s="10">
        <v>40</v>
      </c>
      <c r="J13" s="10">
        <v>42</v>
      </c>
      <c r="K13" s="10">
        <v>50</v>
      </c>
      <c r="L13" s="10">
        <v>28</v>
      </c>
      <c r="M13" s="10">
        <v>4</v>
      </c>
      <c r="N13" s="10">
        <v>0</v>
      </c>
      <c r="O13" s="10">
        <v>2</v>
      </c>
      <c r="P13" s="10">
        <v>3</v>
      </c>
      <c r="Q13" s="10">
        <v>21</v>
      </c>
      <c r="R13" s="10">
        <v>14</v>
      </c>
      <c r="S13" s="10">
        <v>11</v>
      </c>
      <c r="T13" s="10">
        <v>20</v>
      </c>
      <c r="U13" s="10">
        <v>12</v>
      </c>
      <c r="V13" s="10">
        <v>6</v>
      </c>
      <c r="W13" s="10">
        <v>6</v>
      </c>
      <c r="X13" s="10">
        <v>3</v>
      </c>
      <c r="Y13" s="10">
        <v>14</v>
      </c>
      <c r="Z13" s="10">
        <v>13</v>
      </c>
      <c r="AA13" s="10">
        <v>11</v>
      </c>
      <c r="AB13" s="10">
        <v>30</v>
      </c>
      <c r="AC13" s="10">
        <v>3</v>
      </c>
      <c r="AD13" s="10">
        <v>17</v>
      </c>
      <c r="AE13" s="10">
        <v>12</v>
      </c>
      <c r="AF13" s="10">
        <v>28</v>
      </c>
      <c r="AG13" s="10">
        <v>23</v>
      </c>
      <c r="AH13" s="10">
        <v>0</v>
      </c>
      <c r="AI13" s="10">
        <v>13</v>
      </c>
      <c r="AJ13" s="10">
        <v>5</v>
      </c>
      <c r="AK13" s="10">
        <v>2</v>
      </c>
      <c r="AL13" s="10">
        <v>4</v>
      </c>
      <c r="AM13" s="10">
        <v>15</v>
      </c>
      <c r="AN13" s="10">
        <v>5</v>
      </c>
      <c r="AO13" s="10">
        <v>0</v>
      </c>
      <c r="AP13" s="10">
        <v>3</v>
      </c>
      <c r="AQ13" s="10">
        <v>1</v>
      </c>
      <c r="AR13" s="10">
        <v>35</v>
      </c>
      <c r="AS13" s="8"/>
    </row>
    <row r="14" spans="1:45" x14ac:dyDescent="0.2">
      <c r="A14" s="24"/>
      <c r="B14" s="24"/>
      <c r="C14" s="11" t="s">
        <v>118</v>
      </c>
      <c r="D14" s="11"/>
      <c r="E14" s="11"/>
      <c r="F14" s="11"/>
      <c r="G14" s="11"/>
      <c r="H14" s="11"/>
      <c r="I14" s="11"/>
      <c r="J14" s="11"/>
      <c r="K14" s="12" t="s">
        <v>202</v>
      </c>
      <c r="L14" s="12" t="s">
        <v>202</v>
      </c>
      <c r="M14" s="11"/>
      <c r="N14" s="11" t="s">
        <v>118</v>
      </c>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8"/>
    </row>
    <row r="15" spans="1:45" x14ac:dyDescent="0.2">
      <c r="A15" s="26"/>
      <c r="B15" s="23" t="s">
        <v>204</v>
      </c>
      <c r="C15" s="9">
        <v>0.13756623422610001</v>
      </c>
      <c r="D15" s="9">
        <v>0.15283189680170001</v>
      </c>
      <c r="E15" s="9">
        <v>7.0164417559479997E-2</v>
      </c>
      <c r="F15" s="9">
        <v>5.3393765283520002E-2</v>
      </c>
      <c r="G15" s="9">
        <v>0.13782066911550001</v>
      </c>
      <c r="H15" s="9">
        <v>0.20659874420839999</v>
      </c>
      <c r="I15" s="9">
        <v>0.1190374146723</v>
      </c>
      <c r="J15" s="9">
        <v>0.15590128297190001</v>
      </c>
      <c r="K15" s="9">
        <v>0.1708503021968</v>
      </c>
      <c r="L15" s="9">
        <v>0.1708200324859</v>
      </c>
      <c r="M15" s="9">
        <v>9.1722621528229995E-3</v>
      </c>
      <c r="N15" s="9"/>
      <c r="O15" s="9">
        <v>0.19141703177880001</v>
      </c>
      <c r="P15" s="9">
        <v>8.8086993718229992E-2</v>
      </c>
      <c r="Q15" s="9">
        <v>0.10482522342800001</v>
      </c>
      <c r="R15" s="9">
        <v>5.0837679614019998E-2</v>
      </c>
      <c r="S15" s="9">
        <v>0.16743808184639999</v>
      </c>
      <c r="T15" s="9">
        <v>0.12509487814959999</v>
      </c>
      <c r="U15" s="9">
        <v>0.21675961096429999</v>
      </c>
      <c r="V15" s="9">
        <v>0.2163527963487</v>
      </c>
      <c r="W15" s="9">
        <v>0.22057828903990001</v>
      </c>
      <c r="X15" s="9">
        <v>0.2689019115604</v>
      </c>
      <c r="Y15" s="9">
        <v>5.2030255702090002E-2</v>
      </c>
      <c r="Z15" s="9">
        <v>0.15179909942860001</v>
      </c>
      <c r="AA15" s="9">
        <v>0.13118578267459999</v>
      </c>
      <c r="AB15" s="9">
        <v>0.12296579855420001</v>
      </c>
      <c r="AC15" s="9">
        <v>0.18850303942220001</v>
      </c>
      <c r="AD15" s="9">
        <v>0.20346082561350001</v>
      </c>
      <c r="AE15" s="9">
        <v>0.1005638707682</v>
      </c>
      <c r="AF15" s="9">
        <v>0.12313646587590001</v>
      </c>
      <c r="AG15" s="9">
        <v>0.13847158929030001</v>
      </c>
      <c r="AH15" s="9">
        <v>0</v>
      </c>
      <c r="AI15" s="9">
        <v>0.1014431179816</v>
      </c>
      <c r="AJ15" s="9">
        <v>6.9750253837289999E-2</v>
      </c>
      <c r="AK15" s="9">
        <v>0.154471593632</v>
      </c>
      <c r="AL15" s="9">
        <v>7.0959434735339999E-2</v>
      </c>
      <c r="AM15" s="9">
        <v>0.145462556498</v>
      </c>
      <c r="AN15" s="9">
        <v>0.29526800281159998</v>
      </c>
      <c r="AO15" s="9">
        <v>0.48394358315929997</v>
      </c>
      <c r="AP15" s="9">
        <v>5.7223370073399997E-2</v>
      </c>
      <c r="AQ15" s="9">
        <v>0.20107868034590001</v>
      </c>
      <c r="AR15" s="9">
        <v>0.15098773144059999</v>
      </c>
      <c r="AS15" s="8"/>
    </row>
    <row r="16" spans="1:45" x14ac:dyDescent="0.2">
      <c r="A16" s="24"/>
      <c r="B16" s="24"/>
      <c r="C16" s="10">
        <v>103</v>
      </c>
      <c r="D16" s="10">
        <v>9</v>
      </c>
      <c r="E16" s="10">
        <v>12</v>
      </c>
      <c r="F16" s="10">
        <v>10</v>
      </c>
      <c r="G16" s="10">
        <v>20</v>
      </c>
      <c r="H16" s="10">
        <v>49</v>
      </c>
      <c r="I16" s="10">
        <v>51</v>
      </c>
      <c r="J16" s="10">
        <v>50</v>
      </c>
      <c r="K16" s="10">
        <v>60</v>
      </c>
      <c r="L16" s="10">
        <v>42</v>
      </c>
      <c r="M16" s="10">
        <v>1</v>
      </c>
      <c r="N16" s="10">
        <v>0</v>
      </c>
      <c r="O16" s="10">
        <v>8</v>
      </c>
      <c r="P16" s="10">
        <v>4</v>
      </c>
      <c r="Q16" s="10">
        <v>17</v>
      </c>
      <c r="R16" s="10">
        <v>5</v>
      </c>
      <c r="S16" s="10">
        <v>18</v>
      </c>
      <c r="T16" s="10">
        <v>25</v>
      </c>
      <c r="U16" s="10">
        <v>26</v>
      </c>
      <c r="V16" s="10">
        <v>14</v>
      </c>
      <c r="W16" s="10">
        <v>5</v>
      </c>
      <c r="X16" s="10">
        <v>9</v>
      </c>
      <c r="Y16" s="10">
        <v>8</v>
      </c>
      <c r="Z16" s="10">
        <v>19</v>
      </c>
      <c r="AA16" s="10">
        <v>11</v>
      </c>
      <c r="AB16" s="10">
        <v>37</v>
      </c>
      <c r="AC16" s="10">
        <v>9</v>
      </c>
      <c r="AD16" s="10">
        <v>19</v>
      </c>
      <c r="AE16" s="10">
        <v>15</v>
      </c>
      <c r="AF16" s="10">
        <v>33</v>
      </c>
      <c r="AG16" s="10">
        <v>26</v>
      </c>
      <c r="AH16" s="10">
        <v>0</v>
      </c>
      <c r="AI16" s="10">
        <v>16</v>
      </c>
      <c r="AJ16" s="10">
        <v>4</v>
      </c>
      <c r="AK16" s="10">
        <v>3</v>
      </c>
      <c r="AL16" s="10">
        <v>2</v>
      </c>
      <c r="AM16" s="10">
        <v>12</v>
      </c>
      <c r="AN16" s="10">
        <v>7</v>
      </c>
      <c r="AO16" s="10">
        <v>1</v>
      </c>
      <c r="AP16" s="10">
        <v>2</v>
      </c>
      <c r="AQ16" s="10">
        <v>2</v>
      </c>
      <c r="AR16" s="10">
        <v>54</v>
      </c>
      <c r="AS16" s="8"/>
    </row>
    <row r="17" spans="1:45" x14ac:dyDescent="0.2">
      <c r="A17" s="24"/>
      <c r="B17" s="24"/>
      <c r="C17" s="11" t="s">
        <v>118</v>
      </c>
      <c r="D17" s="11"/>
      <c r="E17" s="11"/>
      <c r="F17" s="11"/>
      <c r="G17" s="11"/>
      <c r="H17" s="12" t="s">
        <v>205</v>
      </c>
      <c r="I17" s="11"/>
      <c r="J17" s="11"/>
      <c r="K17" s="12" t="s">
        <v>206</v>
      </c>
      <c r="L17" s="12" t="s">
        <v>206</v>
      </c>
      <c r="M17" s="11"/>
      <c r="N17" s="11" t="s">
        <v>118</v>
      </c>
      <c r="O17" s="11"/>
      <c r="P17" s="11"/>
      <c r="Q17" s="11"/>
      <c r="R17" s="11"/>
      <c r="S17" s="11"/>
      <c r="T17" s="11"/>
      <c r="U17" s="12" t="s">
        <v>133</v>
      </c>
      <c r="V17" s="12" t="s">
        <v>133</v>
      </c>
      <c r="W17" s="11"/>
      <c r="X17" s="12" t="s">
        <v>133</v>
      </c>
      <c r="Y17" s="11"/>
      <c r="Z17" s="11"/>
      <c r="AA17" s="11"/>
      <c r="AB17" s="11"/>
      <c r="AC17" s="11"/>
      <c r="AD17" s="11"/>
      <c r="AE17" s="11"/>
      <c r="AF17" s="11"/>
      <c r="AG17" s="11"/>
      <c r="AH17" s="11"/>
      <c r="AI17" s="11"/>
      <c r="AJ17" s="11"/>
      <c r="AK17" s="11"/>
      <c r="AL17" s="11"/>
      <c r="AM17" s="11"/>
      <c r="AN17" s="11"/>
      <c r="AO17" s="11"/>
      <c r="AP17" s="11"/>
      <c r="AQ17" s="11"/>
      <c r="AR17" s="11"/>
      <c r="AS17" s="8"/>
    </row>
    <row r="18" spans="1:45" x14ac:dyDescent="0.2">
      <c r="A18" s="26"/>
      <c r="B18" s="23" t="s">
        <v>207</v>
      </c>
      <c r="C18" s="9">
        <v>0.1967983638601</v>
      </c>
      <c r="D18" s="9">
        <v>0.25776377168690001</v>
      </c>
      <c r="E18" s="9">
        <v>0.2549344550839</v>
      </c>
      <c r="F18" s="9">
        <v>0.19453447326580001</v>
      </c>
      <c r="G18" s="9">
        <v>0.1195306116603</v>
      </c>
      <c r="H18" s="9">
        <v>0.17299299087610001</v>
      </c>
      <c r="I18" s="9">
        <v>0.20845104605500001</v>
      </c>
      <c r="J18" s="9">
        <v>0.17860377115709999</v>
      </c>
      <c r="K18" s="9">
        <v>0.2485668589567</v>
      </c>
      <c r="L18" s="9">
        <v>0.2396680311378</v>
      </c>
      <c r="M18" s="9">
        <v>5.1082237596360002E-3</v>
      </c>
      <c r="N18" s="9"/>
      <c r="O18" s="9">
        <v>0.2146539333543</v>
      </c>
      <c r="P18" s="9">
        <v>0.1071378086379</v>
      </c>
      <c r="Q18" s="9">
        <v>0.22943559254009999</v>
      </c>
      <c r="R18" s="9">
        <v>0.16942785332220001</v>
      </c>
      <c r="S18" s="9">
        <v>0.25073380622559999</v>
      </c>
      <c r="T18" s="9">
        <v>0.18306861197890001</v>
      </c>
      <c r="U18" s="9">
        <v>0.1720859326485</v>
      </c>
      <c r="V18" s="9">
        <v>0.13175315887770001</v>
      </c>
      <c r="W18" s="9">
        <v>0.30214627653780002</v>
      </c>
      <c r="X18" s="9">
        <v>0.1591550088584</v>
      </c>
      <c r="Y18" s="9">
        <v>0.19559360887259999</v>
      </c>
      <c r="Z18" s="9">
        <v>0.14443634320500001</v>
      </c>
      <c r="AA18" s="9">
        <v>0.14686620107350001</v>
      </c>
      <c r="AB18" s="9">
        <v>0.24920307256499999</v>
      </c>
      <c r="AC18" s="9">
        <v>0.2432701576381</v>
      </c>
      <c r="AD18" s="9">
        <v>0.1338359752072</v>
      </c>
      <c r="AE18" s="9">
        <v>0.19958776992710001</v>
      </c>
      <c r="AF18" s="9">
        <v>0.20168884273990001</v>
      </c>
      <c r="AG18" s="9">
        <v>0.2213803771732</v>
      </c>
      <c r="AH18" s="9">
        <v>9.6380045816129994E-2</v>
      </c>
      <c r="AI18" s="9">
        <v>0.20288284664049999</v>
      </c>
      <c r="AJ18" s="9">
        <v>4.7846515841009997E-2</v>
      </c>
      <c r="AK18" s="9">
        <v>0.1310552357127</v>
      </c>
      <c r="AL18" s="9">
        <v>0.41416683686410011</v>
      </c>
      <c r="AM18" s="9">
        <v>0.169505076038</v>
      </c>
      <c r="AN18" s="9">
        <v>0.1165984320036</v>
      </c>
      <c r="AO18" s="9">
        <v>0.23263998535200001</v>
      </c>
      <c r="AP18" s="9">
        <v>0.21078996505809999</v>
      </c>
      <c r="AQ18" s="9">
        <v>0</v>
      </c>
      <c r="AR18" s="9">
        <v>0.21878144284129999</v>
      </c>
      <c r="AS18" s="8"/>
    </row>
    <row r="19" spans="1:45" x14ac:dyDescent="0.2">
      <c r="A19" s="24"/>
      <c r="B19" s="24"/>
      <c r="C19" s="10">
        <v>151</v>
      </c>
      <c r="D19" s="10">
        <v>18</v>
      </c>
      <c r="E19" s="10">
        <v>31</v>
      </c>
      <c r="F19" s="10">
        <v>32</v>
      </c>
      <c r="G19" s="10">
        <v>23</v>
      </c>
      <c r="H19" s="10">
        <v>41</v>
      </c>
      <c r="I19" s="10">
        <v>87</v>
      </c>
      <c r="J19" s="10">
        <v>61</v>
      </c>
      <c r="K19" s="10">
        <v>85</v>
      </c>
      <c r="L19" s="10">
        <v>63</v>
      </c>
      <c r="M19" s="10">
        <v>2</v>
      </c>
      <c r="N19" s="10">
        <v>0</v>
      </c>
      <c r="O19" s="10">
        <v>11</v>
      </c>
      <c r="P19" s="10">
        <v>6</v>
      </c>
      <c r="Q19" s="10">
        <v>34</v>
      </c>
      <c r="R19" s="10">
        <v>18</v>
      </c>
      <c r="S19" s="10">
        <v>24</v>
      </c>
      <c r="T19" s="10">
        <v>36</v>
      </c>
      <c r="U19" s="10">
        <v>22</v>
      </c>
      <c r="V19" s="10">
        <v>8</v>
      </c>
      <c r="W19" s="10">
        <v>10</v>
      </c>
      <c r="X19" s="10">
        <v>6</v>
      </c>
      <c r="Y19" s="10">
        <v>26</v>
      </c>
      <c r="Z19" s="10">
        <v>23</v>
      </c>
      <c r="AA19" s="10">
        <v>12</v>
      </c>
      <c r="AB19" s="10">
        <v>66</v>
      </c>
      <c r="AC19" s="10">
        <v>6</v>
      </c>
      <c r="AD19" s="10">
        <v>16</v>
      </c>
      <c r="AE19" s="10">
        <v>29</v>
      </c>
      <c r="AF19" s="10">
        <v>61</v>
      </c>
      <c r="AG19" s="10">
        <v>38</v>
      </c>
      <c r="AH19" s="10">
        <v>1</v>
      </c>
      <c r="AI19" s="10">
        <v>30</v>
      </c>
      <c r="AJ19" s="10">
        <v>3</v>
      </c>
      <c r="AK19" s="10">
        <v>2</v>
      </c>
      <c r="AL19" s="10">
        <v>10</v>
      </c>
      <c r="AM19" s="10">
        <v>18</v>
      </c>
      <c r="AN19" s="10">
        <v>5</v>
      </c>
      <c r="AO19" s="10">
        <v>1</v>
      </c>
      <c r="AP19" s="10">
        <v>6</v>
      </c>
      <c r="AQ19" s="10">
        <v>0</v>
      </c>
      <c r="AR19" s="10">
        <v>76</v>
      </c>
      <c r="AS19" s="8"/>
    </row>
    <row r="20" spans="1:45" x14ac:dyDescent="0.2">
      <c r="A20" s="24"/>
      <c r="B20" s="24"/>
      <c r="C20" s="11" t="s">
        <v>118</v>
      </c>
      <c r="D20" s="11"/>
      <c r="E20" s="11"/>
      <c r="F20" s="11"/>
      <c r="G20" s="11"/>
      <c r="H20" s="11"/>
      <c r="I20" s="11"/>
      <c r="J20" s="11"/>
      <c r="K20" s="12" t="s">
        <v>206</v>
      </c>
      <c r="L20" s="12" t="s">
        <v>206</v>
      </c>
      <c r="M20" s="11"/>
      <c r="N20" s="11" t="s">
        <v>118</v>
      </c>
      <c r="O20" s="11"/>
      <c r="P20" s="11"/>
      <c r="Q20" s="11"/>
      <c r="R20" s="11"/>
      <c r="S20" s="11"/>
      <c r="T20" s="11"/>
      <c r="U20" s="11"/>
      <c r="V20" s="11"/>
      <c r="W20" s="11"/>
      <c r="X20" s="11"/>
      <c r="Y20" s="11"/>
      <c r="Z20" s="11"/>
      <c r="AA20" s="11"/>
      <c r="AB20" s="11"/>
      <c r="AC20" s="11"/>
      <c r="AD20" s="11"/>
      <c r="AE20" s="11"/>
      <c r="AF20" s="11"/>
      <c r="AG20" s="11"/>
      <c r="AH20" s="11"/>
      <c r="AI20" s="11"/>
      <c r="AJ20" s="11"/>
      <c r="AK20" s="11"/>
      <c r="AL20" s="12" t="s">
        <v>125</v>
      </c>
      <c r="AM20" s="11"/>
      <c r="AN20" s="11"/>
      <c r="AO20" s="11"/>
      <c r="AP20" s="11"/>
      <c r="AQ20" s="11"/>
      <c r="AR20" s="11"/>
      <c r="AS20" s="8"/>
    </row>
    <row r="21" spans="1:45" x14ac:dyDescent="0.2">
      <c r="A21" s="26"/>
      <c r="B21" s="23" t="s">
        <v>208</v>
      </c>
      <c r="C21" s="9">
        <v>0.2409708126358</v>
      </c>
      <c r="D21" s="9">
        <v>0.1556384530745</v>
      </c>
      <c r="E21" s="9">
        <v>0.29630658559360001</v>
      </c>
      <c r="F21" s="9">
        <v>0.35053484042760003</v>
      </c>
      <c r="G21" s="9">
        <v>0.2182808170975</v>
      </c>
      <c r="H21" s="9">
        <v>0.22786260595470001</v>
      </c>
      <c r="I21" s="9">
        <v>0.26320057533340002</v>
      </c>
      <c r="J21" s="9">
        <v>0.2173406029587</v>
      </c>
      <c r="K21" s="9">
        <v>0.26904295244359999</v>
      </c>
      <c r="L21" s="9">
        <v>0.31002338546199998</v>
      </c>
      <c r="M21" s="9">
        <v>6.1753195958819999E-2</v>
      </c>
      <c r="N21" s="9"/>
      <c r="O21" s="9">
        <v>0.24751546345709999</v>
      </c>
      <c r="P21" s="9">
        <v>0.47294117047299999</v>
      </c>
      <c r="Q21" s="9">
        <v>0.18165441425689999</v>
      </c>
      <c r="R21" s="9">
        <v>0.227394485398</v>
      </c>
      <c r="S21" s="9">
        <v>0.288880104719</v>
      </c>
      <c r="T21" s="9">
        <v>0.21664628876370001</v>
      </c>
      <c r="U21" s="9">
        <v>0.223430035261</v>
      </c>
      <c r="V21" s="9">
        <v>0.22969092364679999</v>
      </c>
      <c r="W21" s="9">
        <v>0.13657789707449999</v>
      </c>
      <c r="X21" s="9">
        <v>0.22206286635790001</v>
      </c>
      <c r="Y21" s="9">
        <v>0.2232252540645</v>
      </c>
      <c r="Z21" s="9">
        <v>0.26082254434379998</v>
      </c>
      <c r="AA21" s="9">
        <v>0.30677777693859998</v>
      </c>
      <c r="AB21" s="9">
        <v>0.24775956701080001</v>
      </c>
      <c r="AC21" s="9">
        <v>0.29823399103379999</v>
      </c>
      <c r="AD21" s="9">
        <v>0.14674962963970001</v>
      </c>
      <c r="AE21" s="9">
        <v>0.26667702054179998</v>
      </c>
      <c r="AF21" s="9">
        <v>0.25531734390229999</v>
      </c>
      <c r="AG21" s="9">
        <v>0.24290118642979999</v>
      </c>
      <c r="AH21" s="9">
        <v>0.16044928048250001</v>
      </c>
      <c r="AI21" s="9">
        <v>0.2339197656092</v>
      </c>
      <c r="AJ21" s="9">
        <v>0.2405471833466</v>
      </c>
      <c r="AK21" s="9">
        <v>0.15414076604310001</v>
      </c>
      <c r="AL21" s="9">
        <v>0.20116256669320001</v>
      </c>
      <c r="AM21" s="9">
        <v>0.1779795888713</v>
      </c>
      <c r="AN21" s="9">
        <v>0.28301791084920003</v>
      </c>
      <c r="AO21" s="9">
        <v>0</v>
      </c>
      <c r="AP21" s="9">
        <v>0.30885987392469999</v>
      </c>
      <c r="AQ21" s="9">
        <v>0</v>
      </c>
      <c r="AR21" s="9">
        <v>0.26425962104869999</v>
      </c>
      <c r="AS21" s="8"/>
    </row>
    <row r="22" spans="1:45" x14ac:dyDescent="0.2">
      <c r="A22" s="24"/>
      <c r="B22" s="24"/>
      <c r="C22" s="10">
        <v>191</v>
      </c>
      <c r="D22" s="10">
        <v>11</v>
      </c>
      <c r="E22" s="10">
        <v>41</v>
      </c>
      <c r="F22" s="10">
        <v>45</v>
      </c>
      <c r="G22" s="10">
        <v>37</v>
      </c>
      <c r="H22" s="10">
        <v>56</v>
      </c>
      <c r="I22" s="10">
        <v>110</v>
      </c>
      <c r="J22" s="10">
        <v>80</v>
      </c>
      <c r="K22" s="10">
        <v>99</v>
      </c>
      <c r="L22" s="10">
        <v>80</v>
      </c>
      <c r="M22" s="10">
        <v>11</v>
      </c>
      <c r="N22" s="10">
        <v>0</v>
      </c>
      <c r="O22" s="10">
        <v>14</v>
      </c>
      <c r="P22" s="10">
        <v>12</v>
      </c>
      <c r="Q22" s="10">
        <v>30</v>
      </c>
      <c r="R22" s="10">
        <v>20</v>
      </c>
      <c r="S22" s="10">
        <v>40</v>
      </c>
      <c r="T22" s="10">
        <v>40</v>
      </c>
      <c r="U22" s="10">
        <v>35</v>
      </c>
      <c r="V22" s="10">
        <v>13</v>
      </c>
      <c r="W22" s="10">
        <v>9</v>
      </c>
      <c r="X22" s="10">
        <v>7</v>
      </c>
      <c r="Y22" s="10">
        <v>29</v>
      </c>
      <c r="Z22" s="10">
        <v>36</v>
      </c>
      <c r="AA22" s="10">
        <v>22</v>
      </c>
      <c r="AB22" s="10">
        <v>75</v>
      </c>
      <c r="AC22" s="10">
        <v>11</v>
      </c>
      <c r="AD22" s="10">
        <v>17</v>
      </c>
      <c r="AE22" s="10">
        <v>37</v>
      </c>
      <c r="AF22" s="10">
        <v>71</v>
      </c>
      <c r="AG22" s="10">
        <v>53</v>
      </c>
      <c r="AH22" s="10">
        <v>1</v>
      </c>
      <c r="AI22" s="10">
        <v>37</v>
      </c>
      <c r="AJ22" s="10">
        <v>10</v>
      </c>
      <c r="AK22" s="10">
        <v>3</v>
      </c>
      <c r="AL22" s="10">
        <v>6</v>
      </c>
      <c r="AM22" s="10">
        <v>18</v>
      </c>
      <c r="AN22" s="10">
        <v>12</v>
      </c>
      <c r="AO22" s="10">
        <v>0</v>
      </c>
      <c r="AP22" s="10">
        <v>6</v>
      </c>
      <c r="AQ22" s="10">
        <v>0</v>
      </c>
      <c r="AR22" s="10">
        <v>99</v>
      </c>
      <c r="AS22" s="8"/>
    </row>
    <row r="23" spans="1:45" x14ac:dyDescent="0.2">
      <c r="A23" s="24"/>
      <c r="B23" s="24"/>
      <c r="C23" s="11" t="s">
        <v>118</v>
      </c>
      <c r="D23" s="11"/>
      <c r="E23" s="11"/>
      <c r="F23" s="11"/>
      <c r="G23" s="11"/>
      <c r="H23" s="11"/>
      <c r="I23" s="11"/>
      <c r="J23" s="11"/>
      <c r="K23" s="12" t="s">
        <v>206</v>
      </c>
      <c r="L23" s="12" t="s">
        <v>206</v>
      </c>
      <c r="M23" s="11"/>
      <c r="N23" s="11" t="s">
        <v>118</v>
      </c>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8"/>
    </row>
    <row r="24" spans="1:45" x14ac:dyDescent="0.2">
      <c r="A24" s="26"/>
      <c r="B24" s="23" t="s">
        <v>56</v>
      </c>
      <c r="C24" s="9">
        <v>1</v>
      </c>
      <c r="D24" s="9">
        <v>1</v>
      </c>
      <c r="E24" s="9">
        <v>1</v>
      </c>
      <c r="F24" s="9">
        <v>1</v>
      </c>
      <c r="G24" s="9">
        <v>1</v>
      </c>
      <c r="H24" s="9">
        <v>1</v>
      </c>
      <c r="I24" s="9">
        <v>1</v>
      </c>
      <c r="J24" s="9">
        <v>1</v>
      </c>
      <c r="K24" s="9">
        <v>1</v>
      </c>
      <c r="L24" s="9">
        <v>1</v>
      </c>
      <c r="M24" s="9">
        <v>1</v>
      </c>
      <c r="N24" s="9"/>
      <c r="O24" s="9">
        <v>1</v>
      </c>
      <c r="P24" s="9">
        <v>1</v>
      </c>
      <c r="Q24" s="9">
        <v>1</v>
      </c>
      <c r="R24" s="9">
        <v>1</v>
      </c>
      <c r="S24" s="9">
        <v>1</v>
      </c>
      <c r="T24" s="9">
        <v>1</v>
      </c>
      <c r="U24" s="9">
        <v>1</v>
      </c>
      <c r="V24" s="9">
        <v>1</v>
      </c>
      <c r="W24" s="9">
        <v>1</v>
      </c>
      <c r="X24" s="9">
        <v>1</v>
      </c>
      <c r="Y24" s="9">
        <v>1</v>
      </c>
      <c r="Z24" s="9">
        <v>1</v>
      </c>
      <c r="AA24" s="9">
        <v>1</v>
      </c>
      <c r="AB24" s="9">
        <v>1</v>
      </c>
      <c r="AC24" s="9">
        <v>1</v>
      </c>
      <c r="AD24" s="9">
        <v>1</v>
      </c>
      <c r="AE24" s="9">
        <v>1</v>
      </c>
      <c r="AF24" s="9">
        <v>1</v>
      </c>
      <c r="AG24" s="9">
        <v>1</v>
      </c>
      <c r="AH24" s="9">
        <v>1</v>
      </c>
      <c r="AI24" s="9">
        <v>1</v>
      </c>
      <c r="AJ24" s="9">
        <v>1</v>
      </c>
      <c r="AK24" s="9">
        <v>1</v>
      </c>
      <c r="AL24" s="9">
        <v>1</v>
      </c>
      <c r="AM24" s="9">
        <v>1</v>
      </c>
      <c r="AN24" s="9">
        <v>1</v>
      </c>
      <c r="AO24" s="9">
        <v>1</v>
      </c>
      <c r="AP24" s="9">
        <v>1</v>
      </c>
      <c r="AQ24" s="9">
        <v>1</v>
      </c>
      <c r="AR24" s="9">
        <v>1</v>
      </c>
      <c r="AS24" s="8"/>
    </row>
    <row r="25" spans="1:45" x14ac:dyDescent="0.2">
      <c r="A25" s="24"/>
      <c r="B25" s="24"/>
      <c r="C25" s="10">
        <v>742</v>
      </c>
      <c r="D25" s="10">
        <v>67</v>
      </c>
      <c r="E25" s="10">
        <v>139</v>
      </c>
      <c r="F25" s="10">
        <v>135</v>
      </c>
      <c r="G25" s="10">
        <v>156</v>
      </c>
      <c r="H25" s="10">
        <v>231</v>
      </c>
      <c r="I25" s="10">
        <v>405</v>
      </c>
      <c r="J25" s="10">
        <v>330</v>
      </c>
      <c r="K25" s="10">
        <v>363</v>
      </c>
      <c r="L25" s="10">
        <v>245</v>
      </c>
      <c r="M25" s="10">
        <v>128</v>
      </c>
      <c r="N25" s="10">
        <v>0</v>
      </c>
      <c r="O25" s="10">
        <v>50</v>
      </c>
      <c r="P25" s="10">
        <v>34</v>
      </c>
      <c r="Q25" s="10">
        <v>146</v>
      </c>
      <c r="R25" s="10">
        <v>86</v>
      </c>
      <c r="S25" s="10">
        <v>117</v>
      </c>
      <c r="T25" s="10">
        <v>178</v>
      </c>
      <c r="U25" s="10">
        <v>131</v>
      </c>
      <c r="V25" s="10">
        <v>58</v>
      </c>
      <c r="W25" s="10">
        <v>40</v>
      </c>
      <c r="X25" s="10">
        <v>35</v>
      </c>
      <c r="Y25" s="10">
        <v>124</v>
      </c>
      <c r="Z25" s="10">
        <v>127</v>
      </c>
      <c r="AA25" s="10">
        <v>79</v>
      </c>
      <c r="AB25" s="10">
        <v>279</v>
      </c>
      <c r="AC25" s="10">
        <v>36</v>
      </c>
      <c r="AD25" s="10">
        <v>103</v>
      </c>
      <c r="AE25" s="10">
        <v>133</v>
      </c>
      <c r="AF25" s="10">
        <v>272</v>
      </c>
      <c r="AG25" s="10">
        <v>188</v>
      </c>
      <c r="AH25" s="10">
        <v>7</v>
      </c>
      <c r="AI25" s="10">
        <v>144</v>
      </c>
      <c r="AJ25" s="10">
        <v>39</v>
      </c>
      <c r="AK25" s="10">
        <v>13</v>
      </c>
      <c r="AL25" s="10">
        <v>28</v>
      </c>
      <c r="AM25" s="10">
        <v>91</v>
      </c>
      <c r="AN25" s="10">
        <v>36</v>
      </c>
      <c r="AO25" s="10">
        <v>3</v>
      </c>
      <c r="AP25" s="10">
        <v>24</v>
      </c>
      <c r="AQ25" s="10">
        <v>6</v>
      </c>
      <c r="AR25" s="10">
        <v>358</v>
      </c>
      <c r="AS25" s="8"/>
    </row>
    <row r="26" spans="1:45" x14ac:dyDescent="0.2">
      <c r="A26" s="24"/>
      <c r="B26" s="24"/>
      <c r="C26" s="11" t="s">
        <v>118</v>
      </c>
      <c r="D26" s="11" t="s">
        <v>118</v>
      </c>
      <c r="E26" s="11" t="s">
        <v>118</v>
      </c>
      <c r="F26" s="11" t="s">
        <v>118</v>
      </c>
      <c r="G26" s="11" t="s">
        <v>118</v>
      </c>
      <c r="H26" s="11" t="s">
        <v>118</v>
      </c>
      <c r="I26" s="11" t="s">
        <v>118</v>
      </c>
      <c r="J26" s="11" t="s">
        <v>118</v>
      </c>
      <c r="K26" s="11" t="s">
        <v>118</v>
      </c>
      <c r="L26" s="11" t="s">
        <v>118</v>
      </c>
      <c r="M26" s="11" t="s">
        <v>118</v>
      </c>
      <c r="N26" s="11" t="s">
        <v>118</v>
      </c>
      <c r="O26" s="11" t="s">
        <v>118</v>
      </c>
      <c r="P26" s="11" t="s">
        <v>118</v>
      </c>
      <c r="Q26" s="11" t="s">
        <v>118</v>
      </c>
      <c r="R26" s="11" t="s">
        <v>118</v>
      </c>
      <c r="S26" s="11" t="s">
        <v>118</v>
      </c>
      <c r="T26" s="11" t="s">
        <v>118</v>
      </c>
      <c r="U26" s="11" t="s">
        <v>118</v>
      </c>
      <c r="V26" s="11" t="s">
        <v>118</v>
      </c>
      <c r="W26" s="11" t="s">
        <v>118</v>
      </c>
      <c r="X26" s="11" t="s">
        <v>118</v>
      </c>
      <c r="Y26" s="11" t="s">
        <v>118</v>
      </c>
      <c r="Z26" s="11" t="s">
        <v>118</v>
      </c>
      <c r="AA26" s="11" t="s">
        <v>118</v>
      </c>
      <c r="AB26" s="11" t="s">
        <v>118</v>
      </c>
      <c r="AC26" s="11" t="s">
        <v>118</v>
      </c>
      <c r="AD26" s="11" t="s">
        <v>118</v>
      </c>
      <c r="AE26" s="11" t="s">
        <v>118</v>
      </c>
      <c r="AF26" s="11" t="s">
        <v>118</v>
      </c>
      <c r="AG26" s="11" t="s">
        <v>118</v>
      </c>
      <c r="AH26" s="11" t="s">
        <v>118</v>
      </c>
      <c r="AI26" s="11" t="s">
        <v>118</v>
      </c>
      <c r="AJ26" s="11" t="s">
        <v>118</v>
      </c>
      <c r="AK26" s="11" t="s">
        <v>118</v>
      </c>
      <c r="AL26" s="11" t="s">
        <v>118</v>
      </c>
      <c r="AM26" s="11" t="s">
        <v>118</v>
      </c>
      <c r="AN26" s="11" t="s">
        <v>118</v>
      </c>
      <c r="AO26" s="11" t="s">
        <v>118</v>
      </c>
      <c r="AP26" s="11" t="s">
        <v>118</v>
      </c>
      <c r="AQ26" s="11" t="s">
        <v>118</v>
      </c>
      <c r="AR26" s="11" t="s">
        <v>118</v>
      </c>
      <c r="AS26" s="8"/>
    </row>
    <row r="27" spans="1:45" x14ac:dyDescent="0.2">
      <c r="A27" s="13" t="s">
        <v>209</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20"/>
    </row>
    <row r="28" spans="1:45" x14ac:dyDescent="0.2">
      <c r="A28" s="15" t="s">
        <v>135</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row>
  </sheetData>
  <mergeCells count="18">
    <mergeCell ref="B15:B17"/>
    <mergeCell ref="B18:B20"/>
    <mergeCell ref="B21:B23"/>
    <mergeCell ref="B24:B26"/>
    <mergeCell ref="AP2:AR2"/>
    <mergeCell ref="A2:C2"/>
    <mergeCell ref="A3:B5"/>
    <mergeCell ref="B6:B8"/>
    <mergeCell ref="B9:B11"/>
    <mergeCell ref="A6:A26"/>
    <mergeCell ref="AI3:AR3"/>
    <mergeCell ref="D3:H3"/>
    <mergeCell ref="I3:J3"/>
    <mergeCell ref="K3:N3"/>
    <mergeCell ref="O3:U3"/>
    <mergeCell ref="V3:AB3"/>
    <mergeCell ref="AC3:AH3"/>
    <mergeCell ref="B12:B14"/>
  </mergeCells>
  <hyperlinks>
    <hyperlink ref="A1" location="'TOC'!A1:A1" display="Back to TOC"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T91"/>
  <sheetViews>
    <sheetView workbookViewId="0">
      <pane xSplit="3" ySplit="5" topLeftCell="D6" activePane="bottomRight" state="frozen"/>
      <selection pane="topRight"/>
      <selection pane="bottomLeft"/>
      <selection pane="bottomRight" activeCell="D6" sqref="D6"/>
    </sheetView>
  </sheetViews>
  <sheetFormatPr baseColWidth="10" defaultColWidth="8.83203125" defaultRowHeight="15" x14ac:dyDescent="0.2"/>
  <cols>
    <col min="1" max="1" width="50" style="1" customWidth="1"/>
    <col min="2" max="2" width="25" style="1" bestFit="1" customWidth="1"/>
    <col min="3" max="3" width="15.6640625" style="1" bestFit="1" customWidth="1"/>
    <col min="4" max="45" width="12.6640625" style="1" customWidth="1"/>
  </cols>
  <sheetData>
    <row r="1" spans="1:46"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8"/>
    </row>
    <row r="2" spans="1:46" ht="36" customHeight="1" x14ac:dyDescent="0.2">
      <c r="A2" s="29" t="s">
        <v>210</v>
      </c>
      <c r="B2" s="28"/>
      <c r="C2" s="28"/>
      <c r="D2" s="28"/>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19"/>
      <c r="AT2" s="8"/>
    </row>
    <row r="3" spans="1:46" ht="37" customHeight="1" x14ac:dyDescent="0.2">
      <c r="A3" s="30"/>
      <c r="B3" s="28"/>
      <c r="C3" s="28"/>
      <c r="D3" s="17" t="s">
        <v>56</v>
      </c>
      <c r="E3" s="31" t="s">
        <v>57</v>
      </c>
      <c r="F3" s="28"/>
      <c r="G3" s="28"/>
      <c r="H3" s="28"/>
      <c r="I3" s="28"/>
      <c r="J3" s="31" t="s">
        <v>58</v>
      </c>
      <c r="K3" s="28"/>
      <c r="L3" s="31" t="s">
        <v>59</v>
      </c>
      <c r="M3" s="28"/>
      <c r="N3" s="28"/>
      <c r="O3" s="28"/>
      <c r="P3" s="31" t="s">
        <v>60</v>
      </c>
      <c r="Q3" s="28"/>
      <c r="R3" s="28"/>
      <c r="S3" s="28"/>
      <c r="T3" s="28"/>
      <c r="U3" s="28"/>
      <c r="V3" s="28"/>
      <c r="W3" s="31" t="s">
        <v>61</v>
      </c>
      <c r="X3" s="28"/>
      <c r="Y3" s="28"/>
      <c r="Z3" s="28"/>
      <c r="AA3" s="28"/>
      <c r="AB3" s="28"/>
      <c r="AC3" s="28"/>
      <c r="AD3" s="31" t="s">
        <v>62</v>
      </c>
      <c r="AE3" s="28"/>
      <c r="AF3" s="28"/>
      <c r="AG3" s="28"/>
      <c r="AH3" s="28"/>
      <c r="AI3" s="28"/>
      <c r="AJ3" s="31" t="s">
        <v>63</v>
      </c>
      <c r="AK3" s="28"/>
      <c r="AL3" s="28"/>
      <c r="AM3" s="28"/>
      <c r="AN3" s="28"/>
      <c r="AO3" s="28"/>
      <c r="AP3" s="28"/>
      <c r="AQ3" s="28"/>
      <c r="AR3" s="28"/>
      <c r="AS3" s="28"/>
      <c r="AT3" s="8"/>
    </row>
    <row r="4" spans="1:46" ht="16" customHeight="1" x14ac:dyDescent="0.2">
      <c r="A4" s="24"/>
      <c r="B4" s="28"/>
      <c r="C4" s="28"/>
      <c r="D4" s="18" t="s">
        <v>64</v>
      </c>
      <c r="E4" s="18" t="s">
        <v>64</v>
      </c>
      <c r="F4" s="18" t="s">
        <v>65</v>
      </c>
      <c r="G4" s="18" t="s">
        <v>66</v>
      </c>
      <c r="H4" s="18" t="s">
        <v>67</v>
      </c>
      <c r="I4" s="18" t="s">
        <v>68</v>
      </c>
      <c r="J4" s="18" t="s">
        <v>64</v>
      </c>
      <c r="K4" s="18" t="s">
        <v>65</v>
      </c>
      <c r="L4" s="18" t="s">
        <v>64</v>
      </c>
      <c r="M4" s="18" t="s">
        <v>65</v>
      </c>
      <c r="N4" s="18" t="s">
        <v>66</v>
      </c>
      <c r="O4" s="18" t="s">
        <v>67</v>
      </c>
      <c r="P4" s="18" t="s">
        <v>64</v>
      </c>
      <c r="Q4" s="18" t="s">
        <v>65</v>
      </c>
      <c r="R4" s="18" t="s">
        <v>66</v>
      </c>
      <c r="S4" s="18" t="s">
        <v>67</v>
      </c>
      <c r="T4" s="18" t="s">
        <v>68</v>
      </c>
      <c r="U4" s="18" t="s">
        <v>69</v>
      </c>
      <c r="V4" s="18" t="s">
        <v>70</v>
      </c>
      <c r="W4" s="18" t="s">
        <v>64</v>
      </c>
      <c r="X4" s="18" t="s">
        <v>65</v>
      </c>
      <c r="Y4" s="18" t="s">
        <v>66</v>
      </c>
      <c r="Z4" s="18" t="s">
        <v>67</v>
      </c>
      <c r="AA4" s="18" t="s">
        <v>68</v>
      </c>
      <c r="AB4" s="18" t="s">
        <v>69</v>
      </c>
      <c r="AC4" s="18" t="s">
        <v>70</v>
      </c>
      <c r="AD4" s="18" t="s">
        <v>64</v>
      </c>
      <c r="AE4" s="18" t="s">
        <v>65</v>
      </c>
      <c r="AF4" s="18" t="s">
        <v>66</v>
      </c>
      <c r="AG4" s="18" t="s">
        <v>67</v>
      </c>
      <c r="AH4" s="18" t="s">
        <v>68</v>
      </c>
      <c r="AI4" s="18" t="s">
        <v>69</v>
      </c>
      <c r="AJ4" s="18" t="s">
        <v>64</v>
      </c>
      <c r="AK4" s="18" t="s">
        <v>65</v>
      </c>
      <c r="AL4" s="18" t="s">
        <v>66</v>
      </c>
      <c r="AM4" s="18" t="s">
        <v>67</v>
      </c>
      <c r="AN4" s="18" t="s">
        <v>68</v>
      </c>
      <c r="AO4" s="18" t="s">
        <v>69</v>
      </c>
      <c r="AP4" s="18" t="s">
        <v>70</v>
      </c>
      <c r="AQ4" s="18" t="s">
        <v>71</v>
      </c>
      <c r="AR4" s="18" t="s">
        <v>72</v>
      </c>
      <c r="AS4" s="18" t="s">
        <v>73</v>
      </c>
      <c r="AT4" s="8"/>
    </row>
    <row r="5" spans="1:46" ht="25" x14ac:dyDescent="0.2">
      <c r="A5" s="24"/>
      <c r="B5" s="28"/>
      <c r="C5" s="28"/>
      <c r="D5" s="17" t="s">
        <v>74</v>
      </c>
      <c r="E5" s="17" t="s">
        <v>75</v>
      </c>
      <c r="F5" s="17" t="s">
        <v>76</v>
      </c>
      <c r="G5" s="17" t="s">
        <v>77</v>
      </c>
      <c r="H5" s="17" t="s">
        <v>78</v>
      </c>
      <c r="I5" s="17" t="s">
        <v>79</v>
      </c>
      <c r="J5" s="17" t="s">
        <v>80</v>
      </c>
      <c r="K5" s="17" t="s">
        <v>81</v>
      </c>
      <c r="L5" s="17" t="s">
        <v>82</v>
      </c>
      <c r="M5" s="17" t="s">
        <v>83</v>
      </c>
      <c r="N5" s="17" t="s">
        <v>84</v>
      </c>
      <c r="O5" s="17" t="s">
        <v>85</v>
      </c>
      <c r="P5" s="17" t="s">
        <v>86</v>
      </c>
      <c r="Q5" s="17" t="s">
        <v>87</v>
      </c>
      <c r="R5" s="17" t="s">
        <v>88</v>
      </c>
      <c r="S5" s="17" t="s">
        <v>89</v>
      </c>
      <c r="T5" s="17" t="s">
        <v>90</v>
      </c>
      <c r="U5" s="17" t="s">
        <v>91</v>
      </c>
      <c r="V5" s="17" t="s">
        <v>92</v>
      </c>
      <c r="W5" s="17" t="s">
        <v>93</v>
      </c>
      <c r="X5" s="17" t="s">
        <v>94</v>
      </c>
      <c r="Y5" s="17" t="s">
        <v>95</v>
      </c>
      <c r="Z5" s="17" t="s">
        <v>96</v>
      </c>
      <c r="AA5" s="17" t="s">
        <v>97</v>
      </c>
      <c r="AB5" s="17" t="s">
        <v>98</v>
      </c>
      <c r="AC5" s="17" t="s">
        <v>99</v>
      </c>
      <c r="AD5" s="17" t="s">
        <v>100</v>
      </c>
      <c r="AE5" s="17" t="s">
        <v>101</v>
      </c>
      <c r="AF5" s="17" t="s">
        <v>102</v>
      </c>
      <c r="AG5" s="17" t="s">
        <v>103</v>
      </c>
      <c r="AH5" s="17" t="s">
        <v>104</v>
      </c>
      <c r="AI5" s="17" t="s">
        <v>105</v>
      </c>
      <c r="AJ5" s="17" t="s">
        <v>106</v>
      </c>
      <c r="AK5" s="17" t="s">
        <v>107</v>
      </c>
      <c r="AL5" s="17" t="s">
        <v>108</v>
      </c>
      <c r="AM5" s="17" t="s">
        <v>109</v>
      </c>
      <c r="AN5" s="17" t="s">
        <v>110</v>
      </c>
      <c r="AO5" s="17" t="s">
        <v>111</v>
      </c>
      <c r="AP5" s="17" t="s">
        <v>112</v>
      </c>
      <c r="AQ5" s="17" t="s">
        <v>113</v>
      </c>
      <c r="AR5" s="17" t="s">
        <v>114</v>
      </c>
      <c r="AS5" s="17" t="s">
        <v>115</v>
      </c>
      <c r="AT5" s="8"/>
    </row>
    <row r="6" spans="1:46" x14ac:dyDescent="0.2">
      <c r="A6" s="25" t="s">
        <v>211</v>
      </c>
      <c r="B6" s="23" t="s">
        <v>212</v>
      </c>
      <c r="C6" s="23" t="s">
        <v>82</v>
      </c>
      <c r="D6" s="9">
        <v>0.28855487618839998</v>
      </c>
      <c r="E6" s="9">
        <v>0.23345356834620001</v>
      </c>
      <c r="F6" s="9">
        <v>0.34196128925960001</v>
      </c>
      <c r="G6" s="9">
        <v>0.3166242327398</v>
      </c>
      <c r="H6" s="9">
        <v>0.25082343078390001</v>
      </c>
      <c r="I6" s="9">
        <v>0.30501176657059997</v>
      </c>
      <c r="J6" s="9">
        <v>0.2600816056361</v>
      </c>
      <c r="K6" s="9">
        <v>0.3240353902127</v>
      </c>
      <c r="L6" s="9">
        <v>0.50071377614089996</v>
      </c>
      <c r="M6" s="9">
        <v>2.5321941663510001E-2</v>
      </c>
      <c r="N6" s="9">
        <v>0.20762467458030001</v>
      </c>
      <c r="O6" s="9"/>
      <c r="P6" s="9">
        <v>0.2370356074269</v>
      </c>
      <c r="Q6" s="9">
        <v>0.29223783206089998</v>
      </c>
      <c r="R6" s="9">
        <v>0.23647352616789999</v>
      </c>
      <c r="S6" s="9">
        <v>0.40605610661759989</v>
      </c>
      <c r="T6" s="9">
        <v>0.38338512485679999</v>
      </c>
      <c r="U6" s="9">
        <v>0.25694858607609999</v>
      </c>
      <c r="V6" s="9">
        <v>0.25034448732969999</v>
      </c>
      <c r="W6" s="9">
        <v>0.32256173973320001</v>
      </c>
      <c r="X6" s="9">
        <v>0.27834720151909997</v>
      </c>
      <c r="Y6" s="9">
        <v>0.32576148438710001</v>
      </c>
      <c r="Z6" s="9">
        <v>0.29519854841609999</v>
      </c>
      <c r="AA6" s="9">
        <v>0.22106421405849999</v>
      </c>
      <c r="AB6" s="9">
        <v>0.30344907466249998</v>
      </c>
      <c r="AC6" s="9">
        <v>0.31247271336269999</v>
      </c>
      <c r="AD6" s="9">
        <v>0.39623364868959998</v>
      </c>
      <c r="AE6" s="9">
        <v>0.29894397483930002</v>
      </c>
      <c r="AF6" s="9">
        <v>0.24879956733049999</v>
      </c>
      <c r="AG6" s="9">
        <v>0.3049469635407</v>
      </c>
      <c r="AH6" s="9">
        <v>0.2736567751683</v>
      </c>
      <c r="AI6" s="9">
        <v>0.28971185313230002</v>
      </c>
      <c r="AJ6" s="9">
        <v>0.15668879483090001</v>
      </c>
      <c r="AK6" s="9">
        <v>0.25537026063629997</v>
      </c>
      <c r="AL6" s="9">
        <v>0.55357383456199993</v>
      </c>
      <c r="AM6" s="9">
        <v>0.49780901001970002</v>
      </c>
      <c r="AN6" s="9">
        <v>0.39455784084759998</v>
      </c>
      <c r="AO6" s="9">
        <v>0.3170835212582</v>
      </c>
      <c r="AP6" s="9">
        <v>0</v>
      </c>
      <c r="AQ6" s="9">
        <v>0.32068256596040001</v>
      </c>
      <c r="AR6" s="9">
        <v>0</v>
      </c>
      <c r="AS6" s="9">
        <v>0.29194175936900002</v>
      </c>
      <c r="AT6" s="8"/>
    </row>
    <row r="7" spans="1:46" x14ac:dyDescent="0.2">
      <c r="A7" s="24"/>
      <c r="B7" s="24"/>
      <c r="C7" s="24"/>
      <c r="D7" s="10">
        <v>201</v>
      </c>
      <c r="E7" s="10">
        <v>14</v>
      </c>
      <c r="F7" s="10">
        <v>42</v>
      </c>
      <c r="G7" s="10">
        <v>36</v>
      </c>
      <c r="H7" s="10">
        <v>42</v>
      </c>
      <c r="I7" s="10">
        <v>63</v>
      </c>
      <c r="J7" s="10">
        <v>105</v>
      </c>
      <c r="K7" s="10">
        <v>95</v>
      </c>
      <c r="L7" s="10">
        <v>174</v>
      </c>
      <c r="M7" s="10">
        <v>7</v>
      </c>
      <c r="N7" s="10">
        <v>18</v>
      </c>
      <c r="O7" s="10">
        <v>0</v>
      </c>
      <c r="P7" s="10">
        <v>10</v>
      </c>
      <c r="Q7" s="10">
        <v>9</v>
      </c>
      <c r="R7" s="10">
        <v>36</v>
      </c>
      <c r="S7" s="10">
        <v>31</v>
      </c>
      <c r="T7" s="10">
        <v>39</v>
      </c>
      <c r="U7" s="10">
        <v>44</v>
      </c>
      <c r="V7" s="10">
        <v>32</v>
      </c>
      <c r="W7" s="10">
        <v>16</v>
      </c>
      <c r="X7" s="10">
        <v>10</v>
      </c>
      <c r="Y7" s="10">
        <v>10</v>
      </c>
      <c r="Z7" s="10">
        <v>36</v>
      </c>
      <c r="AA7" s="10">
        <v>27</v>
      </c>
      <c r="AB7" s="10">
        <v>19</v>
      </c>
      <c r="AC7" s="10">
        <v>83</v>
      </c>
      <c r="AD7" s="10">
        <v>12</v>
      </c>
      <c r="AE7" s="10">
        <v>23</v>
      </c>
      <c r="AF7" s="10">
        <v>34</v>
      </c>
      <c r="AG7" s="10">
        <v>83</v>
      </c>
      <c r="AH7" s="10">
        <v>47</v>
      </c>
      <c r="AI7" s="10">
        <v>2</v>
      </c>
      <c r="AJ7" s="10">
        <v>24</v>
      </c>
      <c r="AK7" s="10">
        <v>11</v>
      </c>
      <c r="AL7" s="10">
        <v>5</v>
      </c>
      <c r="AM7" s="10">
        <v>9</v>
      </c>
      <c r="AN7" s="10">
        <v>35</v>
      </c>
      <c r="AO7" s="10">
        <v>13</v>
      </c>
      <c r="AP7" s="10">
        <v>0</v>
      </c>
      <c r="AQ7" s="10">
        <v>7</v>
      </c>
      <c r="AR7" s="10">
        <v>0</v>
      </c>
      <c r="AS7" s="10">
        <v>97</v>
      </c>
      <c r="AT7" s="8"/>
    </row>
    <row r="8" spans="1:46" x14ac:dyDescent="0.2">
      <c r="A8" s="24"/>
      <c r="B8" s="24"/>
      <c r="C8" s="24"/>
      <c r="D8" s="11" t="s">
        <v>118</v>
      </c>
      <c r="E8" s="11"/>
      <c r="F8" s="11"/>
      <c r="G8" s="11"/>
      <c r="H8" s="11"/>
      <c r="I8" s="11"/>
      <c r="J8" s="11"/>
      <c r="K8" s="11"/>
      <c r="L8" s="12" t="s">
        <v>184</v>
      </c>
      <c r="M8" s="11"/>
      <c r="N8" s="12" t="s">
        <v>213</v>
      </c>
      <c r="O8" s="11" t="s">
        <v>118</v>
      </c>
      <c r="P8" s="11"/>
      <c r="Q8" s="11"/>
      <c r="R8" s="11"/>
      <c r="S8" s="11"/>
      <c r="T8" s="11"/>
      <c r="U8" s="11"/>
      <c r="V8" s="11"/>
      <c r="W8" s="11"/>
      <c r="X8" s="11"/>
      <c r="Y8" s="11"/>
      <c r="Z8" s="11"/>
      <c r="AA8" s="11"/>
      <c r="AB8" s="11"/>
      <c r="AC8" s="11"/>
      <c r="AD8" s="11"/>
      <c r="AE8" s="11"/>
      <c r="AF8" s="11"/>
      <c r="AG8" s="11"/>
      <c r="AH8" s="11"/>
      <c r="AI8" s="11"/>
      <c r="AJ8" s="11"/>
      <c r="AK8" s="11"/>
      <c r="AL8" s="11"/>
      <c r="AM8" s="11"/>
      <c r="AN8" s="12" t="s">
        <v>119</v>
      </c>
      <c r="AO8" s="11"/>
      <c r="AP8" s="11"/>
      <c r="AQ8" s="11"/>
      <c r="AR8" s="11"/>
      <c r="AS8" s="11"/>
      <c r="AT8" s="8"/>
    </row>
    <row r="9" spans="1:46" x14ac:dyDescent="0.2">
      <c r="A9" s="26"/>
      <c r="B9" s="26"/>
      <c r="C9" s="23" t="s">
        <v>83</v>
      </c>
      <c r="D9" s="9">
        <v>0.1756634790644</v>
      </c>
      <c r="E9" s="9">
        <v>0.15269718718059999</v>
      </c>
      <c r="F9" s="9">
        <v>0.2047975301454</v>
      </c>
      <c r="G9" s="9">
        <v>0.12624404266879999</v>
      </c>
      <c r="H9" s="9">
        <v>0.16013901899069999</v>
      </c>
      <c r="I9" s="9">
        <v>0.21290379285479999</v>
      </c>
      <c r="J9" s="9">
        <v>0.1861037892437</v>
      </c>
      <c r="K9" s="9">
        <v>0.1637043675549</v>
      </c>
      <c r="L9" s="9">
        <v>1.212461839115E-2</v>
      </c>
      <c r="M9" s="9">
        <v>0.4493294147679</v>
      </c>
      <c r="N9" s="9">
        <v>7.2603723021059996E-2</v>
      </c>
      <c r="O9" s="9"/>
      <c r="P9" s="9">
        <v>0.21680316161150001</v>
      </c>
      <c r="Q9" s="9">
        <v>0.14987406283599999</v>
      </c>
      <c r="R9" s="9">
        <v>0.1935248396698</v>
      </c>
      <c r="S9" s="9">
        <v>0.1357227421394</v>
      </c>
      <c r="T9" s="9">
        <v>0.17189218802949999</v>
      </c>
      <c r="U9" s="9">
        <v>0.2084649879985</v>
      </c>
      <c r="V9" s="9">
        <v>0.1350866111621</v>
      </c>
      <c r="W9" s="9">
        <v>0.21368118121009999</v>
      </c>
      <c r="X9" s="9">
        <v>0.18352853968790001</v>
      </c>
      <c r="Y9" s="9">
        <v>0.14582710283219999</v>
      </c>
      <c r="Z9" s="9">
        <v>0.14739531888980001</v>
      </c>
      <c r="AA9" s="9">
        <v>0.18851893534</v>
      </c>
      <c r="AB9" s="9">
        <v>0.21874830458710001</v>
      </c>
      <c r="AC9" s="9">
        <v>0.1662568953311</v>
      </c>
      <c r="AD9" s="9">
        <v>0.1969704113579</v>
      </c>
      <c r="AE9" s="9">
        <v>0.1713532429863</v>
      </c>
      <c r="AF9" s="9">
        <v>0.17557900033320001</v>
      </c>
      <c r="AG9" s="9">
        <v>0.2010052893714</v>
      </c>
      <c r="AH9" s="9">
        <v>0.1461070659266</v>
      </c>
      <c r="AI9" s="9">
        <v>0</v>
      </c>
      <c r="AJ9" s="9">
        <v>0.20461418251729999</v>
      </c>
      <c r="AK9" s="9">
        <v>0.1281095798486</v>
      </c>
      <c r="AL9" s="9">
        <v>4.062178306329E-2</v>
      </c>
      <c r="AM9" s="9">
        <v>8.5483233144089996E-2</v>
      </c>
      <c r="AN9" s="9">
        <v>0.1698044730528</v>
      </c>
      <c r="AO9" s="9">
        <v>0.1592336113542</v>
      </c>
      <c r="AP9" s="9">
        <v>0</v>
      </c>
      <c r="AQ9" s="9">
        <v>0.185575646091</v>
      </c>
      <c r="AR9" s="9">
        <v>0</v>
      </c>
      <c r="AS9" s="9">
        <v>0.18971149239150001</v>
      </c>
      <c r="AT9" s="8"/>
    </row>
    <row r="10" spans="1:46" x14ac:dyDescent="0.2">
      <c r="A10" s="24"/>
      <c r="B10" s="24"/>
      <c r="C10" s="24"/>
      <c r="D10" s="10">
        <v>127</v>
      </c>
      <c r="E10" s="10">
        <v>11</v>
      </c>
      <c r="F10" s="10">
        <v>21</v>
      </c>
      <c r="G10" s="10">
        <v>19</v>
      </c>
      <c r="H10" s="10">
        <v>22</v>
      </c>
      <c r="I10" s="10">
        <v>52</v>
      </c>
      <c r="J10" s="10">
        <v>70</v>
      </c>
      <c r="K10" s="10">
        <v>56</v>
      </c>
      <c r="L10" s="10">
        <v>4</v>
      </c>
      <c r="M10" s="10">
        <v>115</v>
      </c>
      <c r="N10" s="10">
        <v>8</v>
      </c>
      <c r="O10" s="10">
        <v>0</v>
      </c>
      <c r="P10" s="10">
        <v>10</v>
      </c>
      <c r="Q10" s="10">
        <v>6</v>
      </c>
      <c r="R10" s="10">
        <v>27</v>
      </c>
      <c r="S10" s="10">
        <v>9</v>
      </c>
      <c r="T10" s="10">
        <v>19</v>
      </c>
      <c r="U10" s="10">
        <v>37</v>
      </c>
      <c r="V10" s="10">
        <v>19</v>
      </c>
      <c r="W10" s="10">
        <v>12</v>
      </c>
      <c r="X10" s="10">
        <v>8</v>
      </c>
      <c r="Y10" s="10">
        <v>6</v>
      </c>
      <c r="Z10" s="10">
        <v>18</v>
      </c>
      <c r="AA10" s="10">
        <v>24</v>
      </c>
      <c r="AB10" s="10">
        <v>14</v>
      </c>
      <c r="AC10" s="10">
        <v>45</v>
      </c>
      <c r="AD10" s="10">
        <v>8</v>
      </c>
      <c r="AE10" s="10">
        <v>19</v>
      </c>
      <c r="AF10" s="10">
        <v>25</v>
      </c>
      <c r="AG10" s="10">
        <v>46</v>
      </c>
      <c r="AH10" s="10">
        <v>29</v>
      </c>
      <c r="AI10" s="10">
        <v>0</v>
      </c>
      <c r="AJ10" s="10">
        <v>32</v>
      </c>
      <c r="AK10" s="10">
        <v>5</v>
      </c>
      <c r="AL10" s="10">
        <v>1</v>
      </c>
      <c r="AM10" s="10">
        <v>4</v>
      </c>
      <c r="AN10" s="10">
        <v>13</v>
      </c>
      <c r="AO10" s="10">
        <v>7</v>
      </c>
      <c r="AP10" s="10">
        <v>0</v>
      </c>
      <c r="AQ10" s="10">
        <v>3</v>
      </c>
      <c r="AR10" s="10">
        <v>0</v>
      </c>
      <c r="AS10" s="10">
        <v>62</v>
      </c>
      <c r="AT10" s="8"/>
    </row>
    <row r="11" spans="1:46" x14ac:dyDescent="0.2">
      <c r="A11" s="24"/>
      <c r="B11" s="24"/>
      <c r="C11" s="24"/>
      <c r="D11" s="11" t="s">
        <v>118</v>
      </c>
      <c r="E11" s="11"/>
      <c r="F11" s="11"/>
      <c r="G11" s="11"/>
      <c r="H11" s="11"/>
      <c r="I11" s="11"/>
      <c r="J11" s="11"/>
      <c r="K11" s="11"/>
      <c r="L11" s="11"/>
      <c r="M11" s="12" t="s">
        <v>146</v>
      </c>
      <c r="N11" s="12" t="s">
        <v>119</v>
      </c>
      <c r="O11" s="11" t="s">
        <v>118</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8"/>
    </row>
    <row r="12" spans="1:46" x14ac:dyDescent="0.2">
      <c r="A12" s="26"/>
      <c r="B12" s="26"/>
      <c r="C12" s="23" t="s">
        <v>214</v>
      </c>
      <c r="D12" s="9">
        <v>0.53578164474720003</v>
      </c>
      <c r="E12" s="9">
        <v>0.6138492444732</v>
      </c>
      <c r="F12" s="9">
        <v>0.45324118059500001</v>
      </c>
      <c r="G12" s="9">
        <v>0.55713172459139992</v>
      </c>
      <c r="H12" s="9">
        <v>0.58903755022539994</v>
      </c>
      <c r="I12" s="9">
        <v>0.48208444057459998</v>
      </c>
      <c r="J12" s="9">
        <v>0.55381460512030001</v>
      </c>
      <c r="K12" s="9">
        <v>0.51226024223240008</v>
      </c>
      <c r="L12" s="9">
        <v>0.48716160546789999</v>
      </c>
      <c r="M12" s="9">
        <v>0.5253486435686</v>
      </c>
      <c r="N12" s="9">
        <v>0.71977160239859994</v>
      </c>
      <c r="O12" s="9"/>
      <c r="P12" s="9">
        <v>0.54616123096160007</v>
      </c>
      <c r="Q12" s="9">
        <v>0.55788810510310005</v>
      </c>
      <c r="R12" s="9">
        <v>0.57000163416229999</v>
      </c>
      <c r="S12" s="9">
        <v>0.458221151243</v>
      </c>
      <c r="T12" s="9">
        <v>0.4447226871137</v>
      </c>
      <c r="U12" s="9">
        <v>0.53458642592540007</v>
      </c>
      <c r="V12" s="9">
        <v>0.61456890150819998</v>
      </c>
      <c r="W12" s="9">
        <v>0.46375707905669999</v>
      </c>
      <c r="X12" s="9">
        <v>0.53812425879299997</v>
      </c>
      <c r="Y12" s="9">
        <v>0.5284114127806</v>
      </c>
      <c r="Z12" s="9">
        <v>0.5574061326941</v>
      </c>
      <c r="AA12" s="9">
        <v>0.59041685060150007</v>
      </c>
      <c r="AB12" s="9">
        <v>0.47780262075039998</v>
      </c>
      <c r="AC12" s="9">
        <v>0.52127039130609998</v>
      </c>
      <c r="AD12" s="9">
        <v>0.40679593995250002</v>
      </c>
      <c r="AE12" s="9">
        <v>0.52970278217439992</v>
      </c>
      <c r="AF12" s="9">
        <v>0.57562143233639995</v>
      </c>
      <c r="AG12" s="9">
        <v>0.49404774708780003</v>
      </c>
      <c r="AH12" s="9">
        <v>0.58023615890510005</v>
      </c>
      <c r="AI12" s="9">
        <v>0.71028814686770003</v>
      </c>
      <c r="AJ12" s="9">
        <v>0.63869702265189998</v>
      </c>
      <c r="AK12" s="9">
        <v>0.61652015951520001</v>
      </c>
      <c r="AL12" s="9">
        <v>0.40580438237470001</v>
      </c>
      <c r="AM12" s="9">
        <v>0.41670775683630001</v>
      </c>
      <c r="AN12" s="9">
        <v>0.43563768609969999</v>
      </c>
      <c r="AO12" s="9">
        <v>0.52368286738759995</v>
      </c>
      <c r="AP12" s="9">
        <v>1</v>
      </c>
      <c r="AQ12" s="9">
        <v>0.49374178794860002</v>
      </c>
      <c r="AR12" s="9">
        <v>1</v>
      </c>
      <c r="AS12" s="9">
        <v>0.5183467482395</v>
      </c>
      <c r="AT12" s="8"/>
    </row>
    <row r="13" spans="1:46" x14ac:dyDescent="0.2">
      <c r="A13" s="24"/>
      <c r="B13" s="24"/>
      <c r="C13" s="24"/>
      <c r="D13" s="10">
        <v>352</v>
      </c>
      <c r="E13" s="10">
        <v>34</v>
      </c>
      <c r="F13" s="10">
        <v>60</v>
      </c>
      <c r="G13" s="10">
        <v>69</v>
      </c>
      <c r="H13" s="10">
        <v>80</v>
      </c>
      <c r="I13" s="10">
        <v>101</v>
      </c>
      <c r="J13" s="10">
        <v>196</v>
      </c>
      <c r="K13" s="10">
        <v>152</v>
      </c>
      <c r="L13" s="10">
        <v>168</v>
      </c>
      <c r="M13" s="10">
        <v>115</v>
      </c>
      <c r="N13" s="10">
        <v>67</v>
      </c>
      <c r="O13" s="10">
        <v>0</v>
      </c>
      <c r="P13" s="10">
        <v>23</v>
      </c>
      <c r="Q13" s="10">
        <v>16</v>
      </c>
      <c r="R13" s="10">
        <v>73</v>
      </c>
      <c r="S13" s="10">
        <v>35</v>
      </c>
      <c r="T13" s="10">
        <v>52</v>
      </c>
      <c r="U13" s="10">
        <v>80</v>
      </c>
      <c r="V13" s="10">
        <v>73</v>
      </c>
      <c r="W13" s="10">
        <v>22</v>
      </c>
      <c r="X13" s="10">
        <v>20</v>
      </c>
      <c r="Y13" s="10">
        <v>18</v>
      </c>
      <c r="Z13" s="10">
        <v>49</v>
      </c>
      <c r="AA13" s="10">
        <v>69</v>
      </c>
      <c r="AB13" s="10">
        <v>37</v>
      </c>
      <c r="AC13" s="10">
        <v>137</v>
      </c>
      <c r="AD13" s="10">
        <v>11</v>
      </c>
      <c r="AE13" s="10">
        <v>48</v>
      </c>
      <c r="AF13" s="10">
        <v>63</v>
      </c>
      <c r="AG13" s="10">
        <v>123</v>
      </c>
      <c r="AH13" s="10">
        <v>102</v>
      </c>
      <c r="AI13" s="10">
        <v>3</v>
      </c>
      <c r="AJ13" s="10">
        <v>74</v>
      </c>
      <c r="AK13" s="10">
        <v>19</v>
      </c>
      <c r="AL13" s="10">
        <v>6</v>
      </c>
      <c r="AM13" s="10">
        <v>13</v>
      </c>
      <c r="AN13" s="10">
        <v>34</v>
      </c>
      <c r="AO13" s="10">
        <v>16</v>
      </c>
      <c r="AP13" s="10">
        <v>3</v>
      </c>
      <c r="AQ13" s="10">
        <v>11</v>
      </c>
      <c r="AR13" s="10">
        <v>4</v>
      </c>
      <c r="AS13" s="10">
        <v>172</v>
      </c>
      <c r="AT13" s="8"/>
    </row>
    <row r="14" spans="1:46" x14ac:dyDescent="0.2">
      <c r="A14" s="24"/>
      <c r="B14" s="24"/>
      <c r="C14" s="24"/>
      <c r="D14" s="11" t="s">
        <v>118</v>
      </c>
      <c r="E14" s="11"/>
      <c r="F14" s="11"/>
      <c r="G14" s="11"/>
      <c r="H14" s="11"/>
      <c r="I14" s="11"/>
      <c r="J14" s="11"/>
      <c r="K14" s="11"/>
      <c r="L14" s="11"/>
      <c r="M14" s="11"/>
      <c r="N14" s="12" t="s">
        <v>215</v>
      </c>
      <c r="O14" s="11" t="s">
        <v>118</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8"/>
    </row>
    <row r="15" spans="1:46" x14ac:dyDescent="0.2">
      <c r="A15" s="26"/>
      <c r="B15" s="26"/>
      <c r="C15" s="23" t="s">
        <v>56</v>
      </c>
      <c r="D15" s="9">
        <v>1</v>
      </c>
      <c r="E15" s="9">
        <v>1</v>
      </c>
      <c r="F15" s="9">
        <v>1</v>
      </c>
      <c r="G15" s="9">
        <v>1</v>
      </c>
      <c r="H15" s="9">
        <v>1</v>
      </c>
      <c r="I15" s="9">
        <v>1</v>
      </c>
      <c r="J15" s="9">
        <v>1</v>
      </c>
      <c r="K15" s="9">
        <v>1</v>
      </c>
      <c r="L15" s="9">
        <v>1</v>
      </c>
      <c r="M15" s="9">
        <v>1</v>
      </c>
      <c r="N15" s="9">
        <v>1</v>
      </c>
      <c r="O15" s="9"/>
      <c r="P15" s="9">
        <v>1</v>
      </c>
      <c r="Q15" s="9">
        <v>1</v>
      </c>
      <c r="R15" s="9">
        <v>1</v>
      </c>
      <c r="S15" s="9">
        <v>1</v>
      </c>
      <c r="T15" s="9">
        <v>1</v>
      </c>
      <c r="U15" s="9">
        <v>1</v>
      </c>
      <c r="V15" s="9">
        <v>1</v>
      </c>
      <c r="W15" s="9">
        <v>1</v>
      </c>
      <c r="X15" s="9">
        <v>1</v>
      </c>
      <c r="Y15" s="9">
        <v>1</v>
      </c>
      <c r="Z15" s="9">
        <v>1</v>
      </c>
      <c r="AA15" s="9">
        <v>1</v>
      </c>
      <c r="AB15" s="9">
        <v>1</v>
      </c>
      <c r="AC15" s="9">
        <v>1</v>
      </c>
      <c r="AD15" s="9">
        <v>1</v>
      </c>
      <c r="AE15" s="9">
        <v>1</v>
      </c>
      <c r="AF15" s="9">
        <v>1</v>
      </c>
      <c r="AG15" s="9">
        <v>1</v>
      </c>
      <c r="AH15" s="9">
        <v>1</v>
      </c>
      <c r="AI15" s="9">
        <v>1</v>
      </c>
      <c r="AJ15" s="9">
        <v>1</v>
      </c>
      <c r="AK15" s="9">
        <v>1</v>
      </c>
      <c r="AL15" s="9">
        <v>1</v>
      </c>
      <c r="AM15" s="9">
        <v>1</v>
      </c>
      <c r="AN15" s="9">
        <v>1</v>
      </c>
      <c r="AO15" s="9">
        <v>1</v>
      </c>
      <c r="AP15" s="9">
        <v>1</v>
      </c>
      <c r="AQ15" s="9">
        <v>1</v>
      </c>
      <c r="AR15" s="9">
        <v>1</v>
      </c>
      <c r="AS15" s="9">
        <v>1</v>
      </c>
      <c r="AT15" s="8"/>
    </row>
    <row r="16" spans="1:46" x14ac:dyDescent="0.2">
      <c r="A16" s="24"/>
      <c r="B16" s="24"/>
      <c r="C16" s="24"/>
      <c r="D16" s="10">
        <v>680</v>
      </c>
      <c r="E16" s="10">
        <v>59</v>
      </c>
      <c r="F16" s="10">
        <v>123</v>
      </c>
      <c r="G16" s="10">
        <v>124</v>
      </c>
      <c r="H16" s="10">
        <v>144</v>
      </c>
      <c r="I16" s="10">
        <v>216</v>
      </c>
      <c r="J16" s="10">
        <v>371</v>
      </c>
      <c r="K16" s="10">
        <v>303</v>
      </c>
      <c r="L16" s="10">
        <v>346</v>
      </c>
      <c r="M16" s="10">
        <v>237</v>
      </c>
      <c r="N16" s="10">
        <v>93</v>
      </c>
      <c r="O16" s="10">
        <v>0</v>
      </c>
      <c r="P16" s="10">
        <v>43</v>
      </c>
      <c r="Q16" s="10">
        <v>31</v>
      </c>
      <c r="R16" s="10">
        <v>136</v>
      </c>
      <c r="S16" s="10">
        <v>75</v>
      </c>
      <c r="T16" s="10">
        <v>110</v>
      </c>
      <c r="U16" s="10">
        <v>161</v>
      </c>
      <c r="V16" s="10">
        <v>124</v>
      </c>
      <c r="W16" s="10">
        <v>50</v>
      </c>
      <c r="X16" s="10">
        <v>38</v>
      </c>
      <c r="Y16" s="10">
        <v>34</v>
      </c>
      <c r="Z16" s="10">
        <v>103</v>
      </c>
      <c r="AA16" s="10">
        <v>120</v>
      </c>
      <c r="AB16" s="10">
        <v>70</v>
      </c>
      <c r="AC16" s="10">
        <v>265</v>
      </c>
      <c r="AD16" s="10">
        <v>31</v>
      </c>
      <c r="AE16" s="10">
        <v>90</v>
      </c>
      <c r="AF16" s="10">
        <v>122</v>
      </c>
      <c r="AG16" s="10">
        <v>252</v>
      </c>
      <c r="AH16" s="10">
        <v>178</v>
      </c>
      <c r="AI16" s="10">
        <v>5</v>
      </c>
      <c r="AJ16" s="10">
        <v>130</v>
      </c>
      <c r="AK16" s="10">
        <v>35</v>
      </c>
      <c r="AL16" s="10">
        <v>12</v>
      </c>
      <c r="AM16" s="10">
        <v>26</v>
      </c>
      <c r="AN16" s="10">
        <v>82</v>
      </c>
      <c r="AO16" s="10">
        <v>36</v>
      </c>
      <c r="AP16" s="10">
        <v>3</v>
      </c>
      <c r="AQ16" s="10">
        <v>21</v>
      </c>
      <c r="AR16" s="10">
        <v>4</v>
      </c>
      <c r="AS16" s="10">
        <v>331</v>
      </c>
      <c r="AT16" s="8"/>
    </row>
    <row r="17" spans="1:46" x14ac:dyDescent="0.2">
      <c r="A17" s="24"/>
      <c r="B17" s="24"/>
      <c r="C17" s="24"/>
      <c r="D17" s="11" t="s">
        <v>118</v>
      </c>
      <c r="E17" s="11" t="s">
        <v>118</v>
      </c>
      <c r="F17" s="11" t="s">
        <v>118</v>
      </c>
      <c r="G17" s="11" t="s">
        <v>118</v>
      </c>
      <c r="H17" s="11" t="s">
        <v>118</v>
      </c>
      <c r="I17" s="11" t="s">
        <v>118</v>
      </c>
      <c r="J17" s="11" t="s">
        <v>118</v>
      </c>
      <c r="K17" s="11" t="s">
        <v>118</v>
      </c>
      <c r="L17" s="11" t="s">
        <v>118</v>
      </c>
      <c r="M17" s="11" t="s">
        <v>118</v>
      </c>
      <c r="N17" s="11" t="s">
        <v>118</v>
      </c>
      <c r="O17" s="11" t="s">
        <v>118</v>
      </c>
      <c r="P17" s="11" t="s">
        <v>118</v>
      </c>
      <c r="Q17" s="11" t="s">
        <v>118</v>
      </c>
      <c r="R17" s="11" t="s">
        <v>118</v>
      </c>
      <c r="S17" s="11" t="s">
        <v>118</v>
      </c>
      <c r="T17" s="11" t="s">
        <v>118</v>
      </c>
      <c r="U17" s="11" t="s">
        <v>118</v>
      </c>
      <c r="V17" s="11" t="s">
        <v>118</v>
      </c>
      <c r="W17" s="11" t="s">
        <v>118</v>
      </c>
      <c r="X17" s="11" t="s">
        <v>118</v>
      </c>
      <c r="Y17" s="11" t="s">
        <v>118</v>
      </c>
      <c r="Z17" s="11" t="s">
        <v>118</v>
      </c>
      <c r="AA17" s="11" t="s">
        <v>118</v>
      </c>
      <c r="AB17" s="11" t="s">
        <v>118</v>
      </c>
      <c r="AC17" s="11" t="s">
        <v>118</v>
      </c>
      <c r="AD17" s="11" t="s">
        <v>118</v>
      </c>
      <c r="AE17" s="11" t="s">
        <v>118</v>
      </c>
      <c r="AF17" s="11" t="s">
        <v>118</v>
      </c>
      <c r="AG17" s="11" t="s">
        <v>118</v>
      </c>
      <c r="AH17" s="11" t="s">
        <v>118</v>
      </c>
      <c r="AI17" s="11" t="s">
        <v>118</v>
      </c>
      <c r="AJ17" s="11" t="s">
        <v>118</v>
      </c>
      <c r="AK17" s="11" t="s">
        <v>118</v>
      </c>
      <c r="AL17" s="11" t="s">
        <v>118</v>
      </c>
      <c r="AM17" s="11" t="s">
        <v>118</v>
      </c>
      <c r="AN17" s="11" t="s">
        <v>118</v>
      </c>
      <c r="AO17" s="11" t="s">
        <v>118</v>
      </c>
      <c r="AP17" s="11" t="s">
        <v>118</v>
      </c>
      <c r="AQ17" s="11" t="s">
        <v>118</v>
      </c>
      <c r="AR17" s="11" t="s">
        <v>118</v>
      </c>
      <c r="AS17" s="11" t="s">
        <v>118</v>
      </c>
      <c r="AT17" s="8"/>
    </row>
    <row r="18" spans="1:46" x14ac:dyDescent="0.2">
      <c r="A18" s="26"/>
      <c r="B18" s="23" t="s">
        <v>216</v>
      </c>
      <c r="C18" s="23" t="s">
        <v>82</v>
      </c>
      <c r="D18" s="9">
        <v>0.2387939686353</v>
      </c>
      <c r="E18" s="9">
        <v>0.19197212838450001</v>
      </c>
      <c r="F18" s="9">
        <v>0.35488154504809999</v>
      </c>
      <c r="G18" s="9">
        <v>0.20253999316339999</v>
      </c>
      <c r="H18" s="9">
        <v>0.21413674908300001</v>
      </c>
      <c r="I18" s="9">
        <v>0.23744825233979999</v>
      </c>
      <c r="J18" s="9">
        <v>0.24966484704440001</v>
      </c>
      <c r="K18" s="9">
        <v>0.22359409308559999</v>
      </c>
      <c r="L18" s="9">
        <v>0.43984016358650002</v>
      </c>
      <c r="M18" s="9">
        <v>1.9447463747979999E-2</v>
      </c>
      <c r="N18" s="9">
        <v>0.1194263771151</v>
      </c>
      <c r="O18" s="9"/>
      <c r="P18" s="9">
        <v>0.20556026915590001</v>
      </c>
      <c r="Q18" s="9">
        <v>0.19583819847180001</v>
      </c>
      <c r="R18" s="9">
        <v>0.182989388221</v>
      </c>
      <c r="S18" s="9">
        <v>0.2580473753477</v>
      </c>
      <c r="T18" s="9">
        <v>0.29773714029670001</v>
      </c>
      <c r="U18" s="9">
        <v>0.26207495227450001</v>
      </c>
      <c r="V18" s="9">
        <v>0.24167227249779999</v>
      </c>
      <c r="W18" s="9">
        <v>0.33048862724380001</v>
      </c>
      <c r="X18" s="9">
        <v>0.29025018543230002</v>
      </c>
      <c r="Y18" s="9">
        <v>0.32845213038019999</v>
      </c>
      <c r="Z18" s="9">
        <v>0.22747950866960001</v>
      </c>
      <c r="AA18" s="9">
        <v>0.16773415820170001</v>
      </c>
      <c r="AB18" s="9">
        <v>0.25630959734690001</v>
      </c>
      <c r="AC18" s="9">
        <v>0.2379331785636</v>
      </c>
      <c r="AD18" s="9">
        <v>0.25800089036169999</v>
      </c>
      <c r="AE18" s="9">
        <v>0.31947204129419998</v>
      </c>
      <c r="AF18" s="9">
        <v>0.25093062038390002</v>
      </c>
      <c r="AG18" s="9">
        <v>0.2172814001857</v>
      </c>
      <c r="AH18" s="9">
        <v>0.2076571823153</v>
      </c>
      <c r="AI18" s="9">
        <v>0.39276687052789999</v>
      </c>
      <c r="AJ18" s="9">
        <v>0.19563643440940001</v>
      </c>
      <c r="AK18" s="9">
        <v>0.18349593228370001</v>
      </c>
      <c r="AL18" s="9">
        <v>0.24339355307739999</v>
      </c>
      <c r="AM18" s="9">
        <v>0.4174219961899</v>
      </c>
      <c r="AN18" s="9">
        <v>0.2426886910195</v>
      </c>
      <c r="AO18" s="9">
        <v>0.26084836161539998</v>
      </c>
      <c r="AP18" s="9">
        <v>0</v>
      </c>
      <c r="AQ18" s="9">
        <v>0.25983436670729998</v>
      </c>
      <c r="AR18" s="9">
        <v>0.1142235746516</v>
      </c>
      <c r="AS18" s="9">
        <v>0.25112243256049999</v>
      </c>
      <c r="AT18" s="8"/>
    </row>
    <row r="19" spans="1:46" x14ac:dyDescent="0.2">
      <c r="A19" s="24"/>
      <c r="B19" s="24"/>
      <c r="C19" s="24"/>
      <c r="D19" s="10">
        <v>163</v>
      </c>
      <c r="E19" s="10">
        <v>13</v>
      </c>
      <c r="F19" s="10">
        <v>38</v>
      </c>
      <c r="G19" s="10">
        <v>30</v>
      </c>
      <c r="H19" s="10">
        <v>31</v>
      </c>
      <c r="I19" s="10">
        <v>47</v>
      </c>
      <c r="J19" s="10">
        <v>93</v>
      </c>
      <c r="K19" s="10">
        <v>68</v>
      </c>
      <c r="L19" s="10">
        <v>144</v>
      </c>
      <c r="M19" s="10">
        <v>8</v>
      </c>
      <c r="N19" s="10">
        <v>11</v>
      </c>
      <c r="O19" s="10">
        <v>0</v>
      </c>
      <c r="P19" s="10">
        <v>11</v>
      </c>
      <c r="Q19" s="10">
        <v>6</v>
      </c>
      <c r="R19" s="10">
        <v>24</v>
      </c>
      <c r="S19" s="10">
        <v>19</v>
      </c>
      <c r="T19" s="10">
        <v>31</v>
      </c>
      <c r="U19" s="10">
        <v>42</v>
      </c>
      <c r="V19" s="10">
        <v>30</v>
      </c>
      <c r="W19" s="10">
        <v>15</v>
      </c>
      <c r="X19" s="10">
        <v>11</v>
      </c>
      <c r="Y19" s="10">
        <v>10</v>
      </c>
      <c r="Z19" s="10">
        <v>23</v>
      </c>
      <c r="AA19" s="10">
        <v>20</v>
      </c>
      <c r="AB19" s="10">
        <v>16</v>
      </c>
      <c r="AC19" s="10">
        <v>68</v>
      </c>
      <c r="AD19" s="10">
        <v>9</v>
      </c>
      <c r="AE19" s="10">
        <v>26</v>
      </c>
      <c r="AF19" s="10">
        <v>27</v>
      </c>
      <c r="AG19" s="10">
        <v>58</v>
      </c>
      <c r="AH19" s="10">
        <v>41</v>
      </c>
      <c r="AI19" s="10">
        <v>2</v>
      </c>
      <c r="AJ19" s="10">
        <v>25</v>
      </c>
      <c r="AK19" s="10">
        <v>7</v>
      </c>
      <c r="AL19" s="10">
        <v>3</v>
      </c>
      <c r="AM19" s="10">
        <v>9</v>
      </c>
      <c r="AN19" s="10">
        <v>21</v>
      </c>
      <c r="AO19" s="10">
        <v>10</v>
      </c>
      <c r="AP19" s="10">
        <v>0</v>
      </c>
      <c r="AQ19" s="10">
        <v>6</v>
      </c>
      <c r="AR19" s="10">
        <v>1</v>
      </c>
      <c r="AS19" s="10">
        <v>81</v>
      </c>
      <c r="AT19" s="8"/>
    </row>
    <row r="20" spans="1:46" x14ac:dyDescent="0.2">
      <c r="A20" s="24"/>
      <c r="B20" s="24"/>
      <c r="C20" s="24"/>
      <c r="D20" s="11" t="s">
        <v>118</v>
      </c>
      <c r="E20" s="11"/>
      <c r="F20" s="11"/>
      <c r="G20" s="11"/>
      <c r="H20" s="11"/>
      <c r="I20" s="11"/>
      <c r="J20" s="11"/>
      <c r="K20" s="11"/>
      <c r="L20" s="12" t="s">
        <v>184</v>
      </c>
      <c r="M20" s="11"/>
      <c r="N20" s="12" t="s">
        <v>213</v>
      </c>
      <c r="O20" s="11" t="s">
        <v>118</v>
      </c>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8"/>
    </row>
    <row r="21" spans="1:46" x14ac:dyDescent="0.2">
      <c r="A21" s="26"/>
      <c r="B21" s="26"/>
      <c r="C21" s="23" t="s">
        <v>83</v>
      </c>
      <c r="D21" s="9">
        <v>0.20935485100250001</v>
      </c>
      <c r="E21" s="9">
        <v>0.2429680638126</v>
      </c>
      <c r="F21" s="9">
        <v>0.18603086002079999</v>
      </c>
      <c r="G21" s="9">
        <v>0.19192188807550001</v>
      </c>
      <c r="H21" s="9">
        <v>0.17457259270459999</v>
      </c>
      <c r="I21" s="9">
        <v>0.24415213499630001</v>
      </c>
      <c r="J21" s="9">
        <v>0.23421509691190001</v>
      </c>
      <c r="K21" s="9">
        <v>0.1730768145381</v>
      </c>
      <c r="L21" s="9">
        <v>1.5620455607919999E-2</v>
      </c>
      <c r="M21" s="9">
        <v>0.52314603036230001</v>
      </c>
      <c r="N21" s="9">
        <v>9.4389901689499997E-2</v>
      </c>
      <c r="O21" s="9"/>
      <c r="P21" s="9">
        <v>0.35197636892759998</v>
      </c>
      <c r="Q21" s="9">
        <v>0.48871105725960001</v>
      </c>
      <c r="R21" s="9">
        <v>0.1753659644078</v>
      </c>
      <c r="S21" s="9">
        <v>0.1841041049505</v>
      </c>
      <c r="T21" s="9">
        <v>0.175825668287</v>
      </c>
      <c r="U21" s="9">
        <v>0.18295652499330001</v>
      </c>
      <c r="V21" s="9">
        <v>0.15736632611090001</v>
      </c>
      <c r="W21" s="9">
        <v>0.25884302344740001</v>
      </c>
      <c r="X21" s="9">
        <v>0.1861994929844</v>
      </c>
      <c r="Y21" s="9">
        <v>0.15238596980739999</v>
      </c>
      <c r="Z21" s="9">
        <v>0.2409993654556</v>
      </c>
      <c r="AA21" s="9">
        <v>0.22958397898659999</v>
      </c>
      <c r="AB21" s="9">
        <v>0.2437526597203</v>
      </c>
      <c r="AC21" s="9">
        <v>0.17289042072870001</v>
      </c>
      <c r="AD21" s="9">
        <v>0.2009086115425</v>
      </c>
      <c r="AE21" s="9">
        <v>0.23716071370979999</v>
      </c>
      <c r="AF21" s="9">
        <v>0.26359983432930001</v>
      </c>
      <c r="AG21" s="9">
        <v>0.17781476445479999</v>
      </c>
      <c r="AH21" s="9">
        <v>0.1995788313805</v>
      </c>
      <c r="AI21" s="9">
        <v>0</v>
      </c>
      <c r="AJ21" s="9">
        <v>0.27863703941130002</v>
      </c>
      <c r="AK21" s="9">
        <v>0.2141328074338</v>
      </c>
      <c r="AL21" s="9">
        <v>0</v>
      </c>
      <c r="AM21" s="9">
        <v>0.217076074195</v>
      </c>
      <c r="AN21" s="9">
        <v>0.14344001297260001</v>
      </c>
      <c r="AO21" s="9">
        <v>0.14109806069469999</v>
      </c>
      <c r="AP21" s="9">
        <v>0.23263998535200001</v>
      </c>
      <c r="AQ21" s="9">
        <v>0.2134579019324</v>
      </c>
      <c r="AR21" s="9">
        <v>0.11407563129580001</v>
      </c>
      <c r="AS21" s="9">
        <v>0.21140892017650001</v>
      </c>
      <c r="AT21" s="8"/>
    </row>
    <row r="22" spans="1:46" x14ac:dyDescent="0.2">
      <c r="A22" s="24"/>
      <c r="B22" s="24"/>
      <c r="C22" s="24"/>
      <c r="D22" s="10">
        <v>141</v>
      </c>
      <c r="E22" s="10">
        <v>16</v>
      </c>
      <c r="F22" s="10">
        <v>21</v>
      </c>
      <c r="G22" s="10">
        <v>25</v>
      </c>
      <c r="H22" s="10">
        <v>22</v>
      </c>
      <c r="I22" s="10">
        <v>55</v>
      </c>
      <c r="J22" s="10">
        <v>81</v>
      </c>
      <c r="K22" s="10">
        <v>57</v>
      </c>
      <c r="L22" s="10">
        <v>5</v>
      </c>
      <c r="M22" s="10">
        <v>125</v>
      </c>
      <c r="N22" s="10">
        <v>11</v>
      </c>
      <c r="O22" s="10">
        <v>0</v>
      </c>
      <c r="P22" s="10">
        <v>18</v>
      </c>
      <c r="Q22" s="10">
        <v>14</v>
      </c>
      <c r="R22" s="10">
        <v>27</v>
      </c>
      <c r="S22" s="10">
        <v>15</v>
      </c>
      <c r="T22" s="10">
        <v>18</v>
      </c>
      <c r="U22" s="10">
        <v>29</v>
      </c>
      <c r="V22" s="10">
        <v>20</v>
      </c>
      <c r="W22" s="10">
        <v>15</v>
      </c>
      <c r="X22" s="10">
        <v>8</v>
      </c>
      <c r="Y22" s="10">
        <v>6</v>
      </c>
      <c r="Z22" s="10">
        <v>26</v>
      </c>
      <c r="AA22" s="10">
        <v>28</v>
      </c>
      <c r="AB22" s="10">
        <v>15</v>
      </c>
      <c r="AC22" s="10">
        <v>43</v>
      </c>
      <c r="AD22" s="10">
        <v>7</v>
      </c>
      <c r="AE22" s="10">
        <v>27</v>
      </c>
      <c r="AF22" s="10">
        <v>32</v>
      </c>
      <c r="AG22" s="10">
        <v>42</v>
      </c>
      <c r="AH22" s="10">
        <v>33</v>
      </c>
      <c r="AI22" s="10">
        <v>0</v>
      </c>
      <c r="AJ22" s="10">
        <v>41</v>
      </c>
      <c r="AK22" s="10">
        <v>5</v>
      </c>
      <c r="AL22" s="10">
        <v>0</v>
      </c>
      <c r="AM22" s="10">
        <v>6</v>
      </c>
      <c r="AN22" s="10">
        <v>11</v>
      </c>
      <c r="AO22" s="10">
        <v>6</v>
      </c>
      <c r="AP22" s="10">
        <v>1</v>
      </c>
      <c r="AQ22" s="10">
        <v>4</v>
      </c>
      <c r="AR22" s="10">
        <v>1</v>
      </c>
      <c r="AS22" s="10">
        <v>66</v>
      </c>
      <c r="AT22" s="8"/>
    </row>
    <row r="23" spans="1:46" x14ac:dyDescent="0.2">
      <c r="A23" s="24"/>
      <c r="B23" s="24"/>
      <c r="C23" s="24"/>
      <c r="D23" s="11" t="s">
        <v>118</v>
      </c>
      <c r="E23" s="11"/>
      <c r="F23" s="11"/>
      <c r="G23" s="11"/>
      <c r="H23" s="11"/>
      <c r="I23" s="11"/>
      <c r="J23" s="11"/>
      <c r="K23" s="11"/>
      <c r="L23" s="11"/>
      <c r="M23" s="12" t="s">
        <v>146</v>
      </c>
      <c r="N23" s="12" t="s">
        <v>120</v>
      </c>
      <c r="O23" s="11" t="s">
        <v>118</v>
      </c>
      <c r="P23" s="11"/>
      <c r="Q23" s="12" t="s">
        <v>131</v>
      </c>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8"/>
    </row>
    <row r="24" spans="1:46" x14ac:dyDescent="0.2">
      <c r="A24" s="26"/>
      <c r="B24" s="26"/>
      <c r="C24" s="23" t="s">
        <v>214</v>
      </c>
      <c r="D24" s="9">
        <v>0.55185118036219993</v>
      </c>
      <c r="E24" s="9">
        <v>0.56505980780289999</v>
      </c>
      <c r="F24" s="9">
        <v>0.45908759493110002</v>
      </c>
      <c r="G24" s="9">
        <v>0.60553811876109997</v>
      </c>
      <c r="H24" s="9">
        <v>0.61129065821240003</v>
      </c>
      <c r="I24" s="9">
        <v>0.51839961266379997</v>
      </c>
      <c r="J24" s="9">
        <v>0.51612005604369993</v>
      </c>
      <c r="K24" s="9">
        <v>0.60332909237629995</v>
      </c>
      <c r="L24" s="9">
        <v>0.54453938080560005</v>
      </c>
      <c r="M24" s="9">
        <v>0.4574065058897</v>
      </c>
      <c r="N24" s="9">
        <v>0.78618372119540003</v>
      </c>
      <c r="O24" s="9"/>
      <c r="P24" s="9">
        <v>0.44246336191649999</v>
      </c>
      <c r="Q24" s="9">
        <v>0.31545074426859998</v>
      </c>
      <c r="R24" s="9">
        <v>0.64164464737119997</v>
      </c>
      <c r="S24" s="9">
        <v>0.55784851970180005</v>
      </c>
      <c r="T24" s="9">
        <v>0.52643719141629997</v>
      </c>
      <c r="U24" s="9">
        <v>0.55496852273219999</v>
      </c>
      <c r="V24" s="9">
        <v>0.60096140139130005</v>
      </c>
      <c r="W24" s="9">
        <v>0.4106683493087</v>
      </c>
      <c r="X24" s="9">
        <v>0.52355032158329995</v>
      </c>
      <c r="Y24" s="9">
        <v>0.51916189981240002</v>
      </c>
      <c r="Z24" s="9">
        <v>0.53152112587479994</v>
      </c>
      <c r="AA24" s="9">
        <v>0.6026818628117</v>
      </c>
      <c r="AB24" s="9">
        <v>0.49993774293280002</v>
      </c>
      <c r="AC24" s="9">
        <v>0.58917640070769994</v>
      </c>
      <c r="AD24" s="9">
        <v>0.54109049809580001</v>
      </c>
      <c r="AE24" s="9">
        <v>0.443367244996</v>
      </c>
      <c r="AF24" s="9">
        <v>0.48546954528679997</v>
      </c>
      <c r="AG24" s="9">
        <v>0.60490383535960002</v>
      </c>
      <c r="AH24" s="9">
        <v>0.59276398630420002</v>
      </c>
      <c r="AI24" s="9">
        <v>0.60723312947209995</v>
      </c>
      <c r="AJ24" s="9">
        <v>0.52572652617939997</v>
      </c>
      <c r="AK24" s="9">
        <v>0.60237126028249999</v>
      </c>
      <c r="AL24" s="9">
        <v>0.75660644692260004</v>
      </c>
      <c r="AM24" s="9">
        <v>0.36550192961509997</v>
      </c>
      <c r="AN24" s="9">
        <v>0.61387129600790002</v>
      </c>
      <c r="AO24" s="9">
        <v>0.59805357769</v>
      </c>
      <c r="AP24" s="9">
        <v>0.7673600146481</v>
      </c>
      <c r="AQ24" s="9">
        <v>0.52670773136030002</v>
      </c>
      <c r="AR24" s="9">
        <v>0.77170079405269998</v>
      </c>
      <c r="AS24" s="9">
        <v>0.5374686472629</v>
      </c>
      <c r="AT24" s="8"/>
    </row>
    <row r="25" spans="1:46" x14ac:dyDescent="0.2">
      <c r="A25" s="24"/>
      <c r="B25" s="24"/>
      <c r="C25" s="24"/>
      <c r="D25" s="10">
        <v>375</v>
      </c>
      <c r="E25" s="10">
        <v>29</v>
      </c>
      <c r="F25" s="10">
        <v>64</v>
      </c>
      <c r="G25" s="10">
        <v>70</v>
      </c>
      <c r="H25" s="10">
        <v>93</v>
      </c>
      <c r="I25" s="10">
        <v>111</v>
      </c>
      <c r="J25" s="10">
        <v>202</v>
      </c>
      <c r="K25" s="10">
        <v>172</v>
      </c>
      <c r="L25" s="10">
        <v>196</v>
      </c>
      <c r="M25" s="10">
        <v>105</v>
      </c>
      <c r="N25" s="10">
        <v>70</v>
      </c>
      <c r="O25" s="10">
        <v>0</v>
      </c>
      <c r="P25" s="10">
        <v>14</v>
      </c>
      <c r="Q25" s="10">
        <v>11</v>
      </c>
      <c r="R25" s="10">
        <v>85</v>
      </c>
      <c r="S25" s="10">
        <v>41</v>
      </c>
      <c r="T25" s="10">
        <v>60</v>
      </c>
      <c r="U25" s="10">
        <v>92</v>
      </c>
      <c r="V25" s="10">
        <v>72</v>
      </c>
      <c r="W25" s="10">
        <v>20</v>
      </c>
      <c r="X25" s="10">
        <v>18</v>
      </c>
      <c r="Y25" s="10">
        <v>18</v>
      </c>
      <c r="Z25" s="10">
        <v>55</v>
      </c>
      <c r="AA25" s="10">
        <v>70</v>
      </c>
      <c r="AB25" s="10">
        <v>38</v>
      </c>
      <c r="AC25" s="10">
        <v>156</v>
      </c>
      <c r="AD25" s="10">
        <v>13</v>
      </c>
      <c r="AE25" s="10">
        <v>39</v>
      </c>
      <c r="AF25" s="10">
        <v>62</v>
      </c>
      <c r="AG25" s="10">
        <v>153</v>
      </c>
      <c r="AH25" s="10">
        <v>104</v>
      </c>
      <c r="AI25" s="10">
        <v>2</v>
      </c>
      <c r="AJ25" s="10">
        <v>64</v>
      </c>
      <c r="AK25" s="10">
        <v>24</v>
      </c>
      <c r="AL25" s="10">
        <v>8</v>
      </c>
      <c r="AM25" s="10">
        <v>10</v>
      </c>
      <c r="AN25" s="10">
        <v>50</v>
      </c>
      <c r="AO25" s="10">
        <v>19</v>
      </c>
      <c r="AP25" s="10">
        <v>2</v>
      </c>
      <c r="AQ25" s="10">
        <v>13</v>
      </c>
      <c r="AR25" s="10">
        <v>2</v>
      </c>
      <c r="AS25" s="10">
        <v>183</v>
      </c>
      <c r="AT25" s="8"/>
    </row>
    <row r="26" spans="1:46" x14ac:dyDescent="0.2">
      <c r="A26" s="24"/>
      <c r="B26" s="24"/>
      <c r="C26" s="24"/>
      <c r="D26" s="11" t="s">
        <v>118</v>
      </c>
      <c r="E26" s="11"/>
      <c r="F26" s="11"/>
      <c r="G26" s="11"/>
      <c r="H26" s="11"/>
      <c r="I26" s="11"/>
      <c r="J26" s="11"/>
      <c r="K26" s="11"/>
      <c r="L26" s="11"/>
      <c r="M26" s="11"/>
      <c r="N26" s="12" t="s">
        <v>187</v>
      </c>
      <c r="O26" s="11" t="s">
        <v>118</v>
      </c>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8"/>
    </row>
    <row r="27" spans="1:46" x14ac:dyDescent="0.2">
      <c r="A27" s="26"/>
      <c r="B27" s="26"/>
      <c r="C27" s="23" t="s">
        <v>56</v>
      </c>
      <c r="D27" s="9">
        <v>1</v>
      </c>
      <c r="E27" s="9">
        <v>1</v>
      </c>
      <c r="F27" s="9">
        <v>1</v>
      </c>
      <c r="G27" s="9">
        <v>1</v>
      </c>
      <c r="H27" s="9">
        <v>1</v>
      </c>
      <c r="I27" s="9">
        <v>1</v>
      </c>
      <c r="J27" s="9">
        <v>1</v>
      </c>
      <c r="K27" s="9">
        <v>1</v>
      </c>
      <c r="L27" s="9">
        <v>1</v>
      </c>
      <c r="M27" s="9">
        <v>1</v>
      </c>
      <c r="N27" s="9">
        <v>1</v>
      </c>
      <c r="O27" s="9"/>
      <c r="P27" s="9">
        <v>1</v>
      </c>
      <c r="Q27" s="9">
        <v>1</v>
      </c>
      <c r="R27" s="9">
        <v>1</v>
      </c>
      <c r="S27" s="9">
        <v>1</v>
      </c>
      <c r="T27" s="9">
        <v>1</v>
      </c>
      <c r="U27" s="9">
        <v>1</v>
      </c>
      <c r="V27" s="9">
        <v>1</v>
      </c>
      <c r="W27" s="9">
        <v>1</v>
      </c>
      <c r="X27" s="9">
        <v>1</v>
      </c>
      <c r="Y27" s="9">
        <v>1</v>
      </c>
      <c r="Z27" s="9">
        <v>1</v>
      </c>
      <c r="AA27" s="9">
        <v>1</v>
      </c>
      <c r="AB27" s="9">
        <v>1</v>
      </c>
      <c r="AC27" s="9">
        <v>1</v>
      </c>
      <c r="AD27" s="9">
        <v>1</v>
      </c>
      <c r="AE27" s="9">
        <v>1</v>
      </c>
      <c r="AF27" s="9">
        <v>1</v>
      </c>
      <c r="AG27" s="9">
        <v>1</v>
      </c>
      <c r="AH27" s="9">
        <v>1</v>
      </c>
      <c r="AI27" s="9">
        <v>1</v>
      </c>
      <c r="AJ27" s="9">
        <v>1</v>
      </c>
      <c r="AK27" s="9">
        <v>1</v>
      </c>
      <c r="AL27" s="9">
        <v>1</v>
      </c>
      <c r="AM27" s="9">
        <v>1</v>
      </c>
      <c r="AN27" s="9">
        <v>1</v>
      </c>
      <c r="AO27" s="9">
        <v>1</v>
      </c>
      <c r="AP27" s="9">
        <v>1</v>
      </c>
      <c r="AQ27" s="9">
        <v>1</v>
      </c>
      <c r="AR27" s="9">
        <v>1</v>
      </c>
      <c r="AS27" s="9">
        <v>1</v>
      </c>
      <c r="AT27" s="8"/>
    </row>
    <row r="28" spans="1:46" x14ac:dyDescent="0.2">
      <c r="A28" s="24"/>
      <c r="B28" s="24"/>
      <c r="C28" s="24"/>
      <c r="D28" s="10">
        <v>679</v>
      </c>
      <c r="E28" s="10">
        <v>58</v>
      </c>
      <c r="F28" s="10">
        <v>123</v>
      </c>
      <c r="G28" s="10">
        <v>125</v>
      </c>
      <c r="H28" s="10">
        <v>146</v>
      </c>
      <c r="I28" s="10">
        <v>213</v>
      </c>
      <c r="J28" s="10">
        <v>376</v>
      </c>
      <c r="K28" s="10">
        <v>297</v>
      </c>
      <c r="L28" s="10">
        <v>345</v>
      </c>
      <c r="M28" s="10">
        <v>238</v>
      </c>
      <c r="N28" s="10">
        <v>92</v>
      </c>
      <c r="O28" s="10">
        <v>0</v>
      </c>
      <c r="P28" s="10">
        <v>43</v>
      </c>
      <c r="Q28" s="10">
        <v>31</v>
      </c>
      <c r="R28" s="10">
        <v>136</v>
      </c>
      <c r="S28" s="10">
        <v>75</v>
      </c>
      <c r="T28" s="10">
        <v>109</v>
      </c>
      <c r="U28" s="10">
        <v>163</v>
      </c>
      <c r="V28" s="10">
        <v>122</v>
      </c>
      <c r="W28" s="10">
        <v>50</v>
      </c>
      <c r="X28" s="10">
        <v>37</v>
      </c>
      <c r="Y28" s="10">
        <v>34</v>
      </c>
      <c r="Z28" s="10">
        <v>104</v>
      </c>
      <c r="AA28" s="10">
        <v>118</v>
      </c>
      <c r="AB28" s="10">
        <v>69</v>
      </c>
      <c r="AC28" s="10">
        <v>267</v>
      </c>
      <c r="AD28" s="10">
        <v>29</v>
      </c>
      <c r="AE28" s="10">
        <v>92</v>
      </c>
      <c r="AF28" s="10">
        <v>121</v>
      </c>
      <c r="AG28" s="10">
        <v>253</v>
      </c>
      <c r="AH28" s="10">
        <v>178</v>
      </c>
      <c r="AI28" s="10">
        <v>4</v>
      </c>
      <c r="AJ28" s="10">
        <v>130</v>
      </c>
      <c r="AK28" s="10">
        <v>36</v>
      </c>
      <c r="AL28" s="10">
        <v>11</v>
      </c>
      <c r="AM28" s="10">
        <v>25</v>
      </c>
      <c r="AN28" s="10">
        <v>82</v>
      </c>
      <c r="AO28" s="10">
        <v>35</v>
      </c>
      <c r="AP28" s="10">
        <v>3</v>
      </c>
      <c r="AQ28" s="10">
        <v>23</v>
      </c>
      <c r="AR28" s="10">
        <v>4</v>
      </c>
      <c r="AS28" s="10">
        <v>330</v>
      </c>
      <c r="AT28" s="8"/>
    </row>
    <row r="29" spans="1:46" x14ac:dyDescent="0.2">
      <c r="A29" s="24"/>
      <c r="B29" s="24"/>
      <c r="C29" s="24"/>
      <c r="D29" s="11" t="s">
        <v>118</v>
      </c>
      <c r="E29" s="11" t="s">
        <v>118</v>
      </c>
      <c r="F29" s="11" t="s">
        <v>118</v>
      </c>
      <c r="G29" s="11" t="s">
        <v>118</v>
      </c>
      <c r="H29" s="11" t="s">
        <v>118</v>
      </c>
      <c r="I29" s="11" t="s">
        <v>118</v>
      </c>
      <c r="J29" s="11" t="s">
        <v>118</v>
      </c>
      <c r="K29" s="11" t="s">
        <v>118</v>
      </c>
      <c r="L29" s="11" t="s">
        <v>118</v>
      </c>
      <c r="M29" s="11" t="s">
        <v>118</v>
      </c>
      <c r="N29" s="11" t="s">
        <v>118</v>
      </c>
      <c r="O29" s="11" t="s">
        <v>118</v>
      </c>
      <c r="P29" s="11" t="s">
        <v>118</v>
      </c>
      <c r="Q29" s="11" t="s">
        <v>118</v>
      </c>
      <c r="R29" s="11" t="s">
        <v>118</v>
      </c>
      <c r="S29" s="11" t="s">
        <v>118</v>
      </c>
      <c r="T29" s="11" t="s">
        <v>118</v>
      </c>
      <c r="U29" s="11" t="s">
        <v>118</v>
      </c>
      <c r="V29" s="11" t="s">
        <v>118</v>
      </c>
      <c r="W29" s="11" t="s">
        <v>118</v>
      </c>
      <c r="X29" s="11" t="s">
        <v>118</v>
      </c>
      <c r="Y29" s="11" t="s">
        <v>118</v>
      </c>
      <c r="Z29" s="11" t="s">
        <v>118</v>
      </c>
      <c r="AA29" s="11" t="s">
        <v>118</v>
      </c>
      <c r="AB29" s="11" t="s">
        <v>118</v>
      </c>
      <c r="AC29" s="11" t="s">
        <v>118</v>
      </c>
      <c r="AD29" s="11" t="s">
        <v>118</v>
      </c>
      <c r="AE29" s="11" t="s">
        <v>118</v>
      </c>
      <c r="AF29" s="11" t="s">
        <v>118</v>
      </c>
      <c r="AG29" s="11" t="s">
        <v>118</v>
      </c>
      <c r="AH29" s="11" t="s">
        <v>118</v>
      </c>
      <c r="AI29" s="11" t="s">
        <v>118</v>
      </c>
      <c r="AJ29" s="11" t="s">
        <v>118</v>
      </c>
      <c r="AK29" s="11" t="s">
        <v>118</v>
      </c>
      <c r="AL29" s="11" t="s">
        <v>118</v>
      </c>
      <c r="AM29" s="11" t="s">
        <v>118</v>
      </c>
      <c r="AN29" s="11" t="s">
        <v>118</v>
      </c>
      <c r="AO29" s="11" t="s">
        <v>118</v>
      </c>
      <c r="AP29" s="11" t="s">
        <v>118</v>
      </c>
      <c r="AQ29" s="11" t="s">
        <v>118</v>
      </c>
      <c r="AR29" s="11" t="s">
        <v>118</v>
      </c>
      <c r="AS29" s="11" t="s">
        <v>118</v>
      </c>
      <c r="AT29" s="8"/>
    </row>
    <row r="30" spans="1:46" x14ac:dyDescent="0.2">
      <c r="A30" s="26"/>
      <c r="B30" s="23" t="s">
        <v>217</v>
      </c>
      <c r="C30" s="23" t="s">
        <v>82</v>
      </c>
      <c r="D30" s="9">
        <v>0.16974431107839999</v>
      </c>
      <c r="E30" s="9">
        <v>0.14652942441979999</v>
      </c>
      <c r="F30" s="9">
        <v>0.2176652102046</v>
      </c>
      <c r="G30" s="9">
        <v>0.16286042042669999</v>
      </c>
      <c r="H30" s="9">
        <v>0.1539101976891</v>
      </c>
      <c r="I30" s="9">
        <v>0.17102903355160001</v>
      </c>
      <c r="J30" s="9">
        <v>0.15910152820949999</v>
      </c>
      <c r="K30" s="9">
        <v>0.1823052749298</v>
      </c>
      <c r="L30" s="9">
        <v>0.3313839607163</v>
      </c>
      <c r="M30" s="9">
        <v>5.9415157656580002E-3</v>
      </c>
      <c r="N30" s="9">
        <v>1.86759408519E-2</v>
      </c>
      <c r="O30" s="9"/>
      <c r="P30" s="9">
        <v>8.8449108738779994E-2</v>
      </c>
      <c r="Q30" s="9">
        <v>0.26131227185529998</v>
      </c>
      <c r="R30" s="9">
        <v>0.1213034855682</v>
      </c>
      <c r="S30" s="9">
        <v>0.2465051394576</v>
      </c>
      <c r="T30" s="9">
        <v>0.2436154903867</v>
      </c>
      <c r="U30" s="9">
        <v>0.1410445842569</v>
      </c>
      <c r="V30" s="9">
        <v>0.15457876569740001</v>
      </c>
      <c r="W30" s="9">
        <v>0.31505901896499999</v>
      </c>
      <c r="X30" s="9">
        <v>0.18087663524149999</v>
      </c>
      <c r="Y30" s="9">
        <v>0.27396202548659998</v>
      </c>
      <c r="Z30" s="9">
        <v>0.1690947358996</v>
      </c>
      <c r="AA30" s="9">
        <v>8.5322783247929995E-2</v>
      </c>
      <c r="AB30" s="9">
        <v>0.1419289565896</v>
      </c>
      <c r="AC30" s="9">
        <v>0.17689342314270001</v>
      </c>
      <c r="AD30" s="9">
        <v>0.386780808122</v>
      </c>
      <c r="AE30" s="9">
        <v>0.2213977201772</v>
      </c>
      <c r="AF30" s="9">
        <v>0.15371809006289999</v>
      </c>
      <c r="AG30" s="9">
        <v>0.15634456971390001</v>
      </c>
      <c r="AH30" s="9">
        <v>0.12041540841120001</v>
      </c>
      <c r="AI30" s="9">
        <v>0.28971185313230002</v>
      </c>
      <c r="AJ30" s="9">
        <v>0.10489919269380001</v>
      </c>
      <c r="AK30" s="9">
        <v>0.16144401825909999</v>
      </c>
      <c r="AL30" s="9">
        <v>0</v>
      </c>
      <c r="AM30" s="9">
        <v>0.44246340769690001</v>
      </c>
      <c r="AN30" s="9">
        <v>0.2346376115653</v>
      </c>
      <c r="AO30" s="9">
        <v>0.23557542000709999</v>
      </c>
      <c r="AP30" s="9">
        <v>0</v>
      </c>
      <c r="AQ30" s="9">
        <v>8.9734903685590006E-2</v>
      </c>
      <c r="AR30" s="9">
        <v>0.1289315190851</v>
      </c>
      <c r="AS30" s="9">
        <v>0.1631441985945</v>
      </c>
      <c r="AT30" s="8"/>
    </row>
    <row r="31" spans="1:46" x14ac:dyDescent="0.2">
      <c r="A31" s="24"/>
      <c r="B31" s="24"/>
      <c r="C31" s="24"/>
      <c r="D31" s="10">
        <v>118</v>
      </c>
      <c r="E31" s="10">
        <v>10</v>
      </c>
      <c r="F31" s="10">
        <v>26</v>
      </c>
      <c r="G31" s="10">
        <v>22</v>
      </c>
      <c r="H31" s="10">
        <v>22</v>
      </c>
      <c r="I31" s="10">
        <v>35</v>
      </c>
      <c r="J31" s="10">
        <v>65</v>
      </c>
      <c r="K31" s="10">
        <v>52</v>
      </c>
      <c r="L31" s="10">
        <v>111</v>
      </c>
      <c r="M31" s="10">
        <v>2</v>
      </c>
      <c r="N31" s="10">
        <v>3</v>
      </c>
      <c r="O31" s="10">
        <v>0</v>
      </c>
      <c r="P31" s="10">
        <v>5</v>
      </c>
      <c r="Q31" s="10">
        <v>7</v>
      </c>
      <c r="R31" s="10">
        <v>19</v>
      </c>
      <c r="S31" s="10">
        <v>18</v>
      </c>
      <c r="T31" s="10">
        <v>25</v>
      </c>
      <c r="U31" s="10">
        <v>22</v>
      </c>
      <c r="V31" s="10">
        <v>22</v>
      </c>
      <c r="W31" s="10">
        <v>15</v>
      </c>
      <c r="X31" s="10">
        <v>6</v>
      </c>
      <c r="Y31" s="10">
        <v>8</v>
      </c>
      <c r="Z31" s="10">
        <v>19</v>
      </c>
      <c r="AA31" s="10">
        <v>12</v>
      </c>
      <c r="AB31" s="10">
        <v>7</v>
      </c>
      <c r="AC31" s="10">
        <v>51</v>
      </c>
      <c r="AD31" s="10">
        <v>11</v>
      </c>
      <c r="AE31" s="10">
        <v>19</v>
      </c>
      <c r="AF31" s="10">
        <v>19</v>
      </c>
      <c r="AG31" s="10">
        <v>41</v>
      </c>
      <c r="AH31" s="10">
        <v>26</v>
      </c>
      <c r="AI31" s="10">
        <v>2</v>
      </c>
      <c r="AJ31" s="10">
        <v>14</v>
      </c>
      <c r="AK31" s="10">
        <v>5</v>
      </c>
      <c r="AL31" s="10">
        <v>0</v>
      </c>
      <c r="AM31" s="10">
        <v>8</v>
      </c>
      <c r="AN31" s="10">
        <v>20</v>
      </c>
      <c r="AO31" s="10">
        <v>9</v>
      </c>
      <c r="AP31" s="10">
        <v>0</v>
      </c>
      <c r="AQ31" s="10">
        <v>3</v>
      </c>
      <c r="AR31" s="10">
        <v>1</v>
      </c>
      <c r="AS31" s="10">
        <v>58</v>
      </c>
      <c r="AT31" s="8"/>
    </row>
    <row r="32" spans="1:46" x14ac:dyDescent="0.2">
      <c r="A32" s="24"/>
      <c r="B32" s="24"/>
      <c r="C32" s="24"/>
      <c r="D32" s="11" t="s">
        <v>118</v>
      </c>
      <c r="E32" s="11"/>
      <c r="F32" s="11"/>
      <c r="G32" s="11"/>
      <c r="H32" s="11"/>
      <c r="I32" s="11"/>
      <c r="J32" s="11"/>
      <c r="K32" s="11"/>
      <c r="L32" s="12" t="s">
        <v>184</v>
      </c>
      <c r="M32" s="11"/>
      <c r="N32" s="11"/>
      <c r="O32" s="11" t="s">
        <v>118</v>
      </c>
      <c r="P32" s="11"/>
      <c r="Q32" s="11"/>
      <c r="R32" s="11"/>
      <c r="S32" s="11"/>
      <c r="T32" s="11"/>
      <c r="U32" s="11"/>
      <c r="V32" s="11"/>
      <c r="W32" s="12" t="s">
        <v>124</v>
      </c>
      <c r="X32" s="11"/>
      <c r="Y32" s="11"/>
      <c r="Z32" s="11"/>
      <c r="AA32" s="11"/>
      <c r="AB32" s="11"/>
      <c r="AC32" s="11"/>
      <c r="AD32" s="12" t="s">
        <v>124</v>
      </c>
      <c r="AE32" s="11"/>
      <c r="AF32" s="11"/>
      <c r="AG32" s="11"/>
      <c r="AH32" s="11"/>
      <c r="AI32" s="11"/>
      <c r="AJ32" s="11"/>
      <c r="AK32" s="11"/>
      <c r="AL32" s="11"/>
      <c r="AM32" s="12" t="s">
        <v>119</v>
      </c>
      <c r="AN32" s="11"/>
      <c r="AO32" s="11"/>
      <c r="AP32" s="11"/>
      <c r="AQ32" s="11"/>
      <c r="AR32" s="11"/>
      <c r="AS32" s="11"/>
      <c r="AT32" s="8"/>
    </row>
    <row r="33" spans="1:46" x14ac:dyDescent="0.2">
      <c r="A33" s="26"/>
      <c r="B33" s="26"/>
      <c r="C33" s="23" t="s">
        <v>83</v>
      </c>
      <c r="D33" s="9">
        <v>0.1689111891865</v>
      </c>
      <c r="E33" s="9">
        <v>0.15267126381070001</v>
      </c>
      <c r="F33" s="9">
        <v>0.14747879056089999</v>
      </c>
      <c r="G33" s="9">
        <v>0.17914443772069999</v>
      </c>
      <c r="H33" s="9">
        <v>0.16704655739009999</v>
      </c>
      <c r="I33" s="9">
        <v>0.181118268281</v>
      </c>
      <c r="J33" s="9">
        <v>0.20896646776</v>
      </c>
      <c r="K33" s="9">
        <v>0.1219086285978</v>
      </c>
      <c r="L33" s="9">
        <v>1.1358429615820001E-2</v>
      </c>
      <c r="M33" s="9">
        <v>0.40582339797240002</v>
      </c>
      <c r="N33" s="9">
        <v>0.13014336105560001</v>
      </c>
      <c r="O33" s="9"/>
      <c r="P33" s="9">
        <v>0.24755753689990001</v>
      </c>
      <c r="Q33" s="9">
        <v>0.31417500540429999</v>
      </c>
      <c r="R33" s="9">
        <v>0.1765920337412</v>
      </c>
      <c r="S33" s="9">
        <v>0.16719234184529999</v>
      </c>
      <c r="T33" s="9">
        <v>0.1693649340701</v>
      </c>
      <c r="U33" s="9">
        <v>0.12927824808400001</v>
      </c>
      <c r="V33" s="9">
        <v>0.1217118453974</v>
      </c>
      <c r="W33" s="9">
        <v>0.182523817157</v>
      </c>
      <c r="X33" s="9">
        <v>0.1273819699448</v>
      </c>
      <c r="Y33" s="9">
        <v>0.12949886739550001</v>
      </c>
      <c r="Z33" s="9">
        <v>0.21057064225319999</v>
      </c>
      <c r="AA33" s="9">
        <v>0.15803911874170001</v>
      </c>
      <c r="AB33" s="9">
        <v>0.27335203041020001</v>
      </c>
      <c r="AC33" s="9">
        <v>0.1379215071836</v>
      </c>
      <c r="AD33" s="9">
        <v>0.14431701199069999</v>
      </c>
      <c r="AE33" s="9">
        <v>0.19557927437</v>
      </c>
      <c r="AF33" s="9">
        <v>0.21656269503350001</v>
      </c>
      <c r="AG33" s="9">
        <v>0.17019762561570001</v>
      </c>
      <c r="AH33" s="9">
        <v>0.1228268904012</v>
      </c>
      <c r="AI33" s="9">
        <v>0</v>
      </c>
      <c r="AJ33" s="9">
        <v>0.18850920292350001</v>
      </c>
      <c r="AK33" s="9">
        <v>0.27053932279789999</v>
      </c>
      <c r="AL33" s="9">
        <v>4.062178306329E-2</v>
      </c>
      <c r="AM33" s="9">
        <v>0.1120720150113</v>
      </c>
      <c r="AN33" s="9">
        <v>0.20557139946540001</v>
      </c>
      <c r="AO33" s="9">
        <v>8.1052735905859999E-2</v>
      </c>
      <c r="AP33" s="9">
        <v>0</v>
      </c>
      <c r="AQ33" s="9">
        <v>0.16450155497589999</v>
      </c>
      <c r="AR33" s="9">
        <v>0</v>
      </c>
      <c r="AS33" s="9">
        <v>0.1583137791532</v>
      </c>
      <c r="AT33" s="8"/>
    </row>
    <row r="34" spans="1:46" x14ac:dyDescent="0.2">
      <c r="A34" s="24"/>
      <c r="B34" s="24"/>
      <c r="C34" s="24"/>
      <c r="D34" s="10">
        <v>117</v>
      </c>
      <c r="E34" s="10">
        <v>10</v>
      </c>
      <c r="F34" s="10">
        <v>18</v>
      </c>
      <c r="G34" s="10">
        <v>21</v>
      </c>
      <c r="H34" s="10">
        <v>22</v>
      </c>
      <c r="I34" s="10">
        <v>43</v>
      </c>
      <c r="J34" s="10">
        <v>70</v>
      </c>
      <c r="K34" s="10">
        <v>46</v>
      </c>
      <c r="L34" s="10">
        <v>3</v>
      </c>
      <c r="M34" s="10">
        <v>99</v>
      </c>
      <c r="N34" s="10">
        <v>15</v>
      </c>
      <c r="O34" s="10">
        <v>0</v>
      </c>
      <c r="P34" s="10">
        <v>8</v>
      </c>
      <c r="Q34" s="10">
        <v>8</v>
      </c>
      <c r="R34" s="10">
        <v>27</v>
      </c>
      <c r="S34" s="10">
        <v>14</v>
      </c>
      <c r="T34" s="10">
        <v>18</v>
      </c>
      <c r="U34" s="10">
        <v>24</v>
      </c>
      <c r="V34" s="10">
        <v>18</v>
      </c>
      <c r="W34" s="10">
        <v>11</v>
      </c>
      <c r="X34" s="10">
        <v>6</v>
      </c>
      <c r="Y34" s="10">
        <v>5</v>
      </c>
      <c r="Z34" s="10">
        <v>20</v>
      </c>
      <c r="AA34" s="10">
        <v>21</v>
      </c>
      <c r="AB34" s="10">
        <v>15</v>
      </c>
      <c r="AC34" s="10">
        <v>39</v>
      </c>
      <c r="AD34" s="10">
        <v>6</v>
      </c>
      <c r="AE34" s="10">
        <v>18</v>
      </c>
      <c r="AF34" s="10">
        <v>27</v>
      </c>
      <c r="AG34" s="10">
        <v>41</v>
      </c>
      <c r="AH34" s="10">
        <v>25</v>
      </c>
      <c r="AI34" s="10">
        <v>0</v>
      </c>
      <c r="AJ34" s="10">
        <v>30</v>
      </c>
      <c r="AK34" s="10">
        <v>7</v>
      </c>
      <c r="AL34" s="10">
        <v>1</v>
      </c>
      <c r="AM34" s="10">
        <v>4</v>
      </c>
      <c r="AN34" s="10">
        <v>14</v>
      </c>
      <c r="AO34" s="10">
        <v>4</v>
      </c>
      <c r="AP34" s="10">
        <v>0</v>
      </c>
      <c r="AQ34" s="10">
        <v>3</v>
      </c>
      <c r="AR34" s="10">
        <v>0</v>
      </c>
      <c r="AS34" s="10">
        <v>54</v>
      </c>
      <c r="AT34" s="8"/>
    </row>
    <row r="35" spans="1:46" x14ac:dyDescent="0.2">
      <c r="A35" s="24"/>
      <c r="B35" s="24"/>
      <c r="C35" s="24"/>
      <c r="D35" s="11" t="s">
        <v>118</v>
      </c>
      <c r="E35" s="11"/>
      <c r="F35" s="11"/>
      <c r="G35" s="11"/>
      <c r="H35" s="11"/>
      <c r="I35" s="11"/>
      <c r="J35" s="12" t="s">
        <v>125</v>
      </c>
      <c r="K35" s="11"/>
      <c r="L35" s="11"/>
      <c r="M35" s="12" t="s">
        <v>146</v>
      </c>
      <c r="N35" s="12" t="s">
        <v>120</v>
      </c>
      <c r="O35" s="11" t="s">
        <v>118</v>
      </c>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8"/>
    </row>
    <row r="36" spans="1:46" x14ac:dyDescent="0.2">
      <c r="A36" s="26"/>
      <c r="B36" s="26"/>
      <c r="C36" s="23" t="s">
        <v>214</v>
      </c>
      <c r="D36" s="9">
        <v>0.66134449973510001</v>
      </c>
      <c r="E36" s="9">
        <v>0.70079931176949994</v>
      </c>
      <c r="F36" s="9">
        <v>0.63485599923449998</v>
      </c>
      <c r="G36" s="9">
        <v>0.65799514185270003</v>
      </c>
      <c r="H36" s="9">
        <v>0.67904324492079993</v>
      </c>
      <c r="I36" s="9">
        <v>0.64785269816739999</v>
      </c>
      <c r="J36" s="9">
        <v>0.63193200403049998</v>
      </c>
      <c r="K36" s="9">
        <v>0.69578609647229994</v>
      </c>
      <c r="L36" s="9">
        <v>0.6572576096678</v>
      </c>
      <c r="M36" s="9">
        <v>0.58823508626190002</v>
      </c>
      <c r="N36" s="9">
        <v>0.85118069809250008</v>
      </c>
      <c r="O36" s="9"/>
      <c r="P36" s="9">
        <v>0.66399335436140006</v>
      </c>
      <c r="Q36" s="9">
        <v>0.42451272274039997</v>
      </c>
      <c r="R36" s="9">
        <v>0.70210448069060005</v>
      </c>
      <c r="S36" s="9">
        <v>0.58630251869710004</v>
      </c>
      <c r="T36" s="9">
        <v>0.58701957554320006</v>
      </c>
      <c r="U36" s="9">
        <v>0.72967716765899993</v>
      </c>
      <c r="V36" s="9">
        <v>0.72370938890530001</v>
      </c>
      <c r="W36" s="9">
        <v>0.50241716387799995</v>
      </c>
      <c r="X36" s="9">
        <v>0.69174139481370001</v>
      </c>
      <c r="Y36" s="9">
        <v>0.59653910711789992</v>
      </c>
      <c r="Z36" s="9">
        <v>0.62033462184720001</v>
      </c>
      <c r="AA36" s="9">
        <v>0.75663809801040005</v>
      </c>
      <c r="AB36" s="9">
        <v>0.58471901300020002</v>
      </c>
      <c r="AC36" s="9">
        <v>0.68518506967369996</v>
      </c>
      <c r="AD36" s="9">
        <v>0.46890217988729999</v>
      </c>
      <c r="AE36" s="9">
        <v>0.58302300545289998</v>
      </c>
      <c r="AF36" s="9">
        <v>0.62971921490360006</v>
      </c>
      <c r="AG36" s="9">
        <v>0.67345780467040006</v>
      </c>
      <c r="AH36" s="9">
        <v>0.7567577011876</v>
      </c>
      <c r="AI36" s="9">
        <v>0.71028814686770003</v>
      </c>
      <c r="AJ36" s="9">
        <v>0.7065916043828</v>
      </c>
      <c r="AK36" s="9">
        <v>0.56801665894309994</v>
      </c>
      <c r="AL36" s="9">
        <v>0.9593782169367</v>
      </c>
      <c r="AM36" s="9">
        <v>0.4454645772918</v>
      </c>
      <c r="AN36" s="9">
        <v>0.55979098896930002</v>
      </c>
      <c r="AO36" s="9">
        <v>0.68337184408710006</v>
      </c>
      <c r="AP36" s="9">
        <v>1</v>
      </c>
      <c r="AQ36" s="9">
        <v>0.74576354133849998</v>
      </c>
      <c r="AR36" s="9">
        <v>0.87106848091489997</v>
      </c>
      <c r="AS36" s="9">
        <v>0.67854202225229998</v>
      </c>
      <c r="AT36" s="8"/>
    </row>
    <row r="37" spans="1:46" x14ac:dyDescent="0.2">
      <c r="A37" s="24"/>
      <c r="B37" s="24"/>
      <c r="C37" s="24"/>
      <c r="D37" s="10">
        <v>446</v>
      </c>
      <c r="E37" s="10">
        <v>39</v>
      </c>
      <c r="F37" s="10">
        <v>75</v>
      </c>
      <c r="G37" s="10">
        <v>81</v>
      </c>
      <c r="H37" s="10">
        <v>103</v>
      </c>
      <c r="I37" s="10">
        <v>140</v>
      </c>
      <c r="J37" s="10">
        <v>240</v>
      </c>
      <c r="K37" s="10">
        <v>202</v>
      </c>
      <c r="L37" s="10">
        <v>232</v>
      </c>
      <c r="M37" s="10">
        <v>137</v>
      </c>
      <c r="N37" s="10">
        <v>75</v>
      </c>
      <c r="O37" s="10">
        <v>0</v>
      </c>
      <c r="P37" s="10">
        <v>31</v>
      </c>
      <c r="Q37" s="10">
        <v>16</v>
      </c>
      <c r="R37" s="10">
        <v>90</v>
      </c>
      <c r="S37" s="10">
        <v>42</v>
      </c>
      <c r="T37" s="10">
        <v>66</v>
      </c>
      <c r="U37" s="10">
        <v>118</v>
      </c>
      <c r="V37" s="10">
        <v>83</v>
      </c>
      <c r="W37" s="10">
        <v>26</v>
      </c>
      <c r="X37" s="10">
        <v>27</v>
      </c>
      <c r="Y37" s="10">
        <v>21</v>
      </c>
      <c r="Z37" s="10">
        <v>62</v>
      </c>
      <c r="AA37" s="10">
        <v>87</v>
      </c>
      <c r="AB37" s="10">
        <v>46</v>
      </c>
      <c r="AC37" s="10">
        <v>177</v>
      </c>
      <c r="AD37" s="10">
        <v>14</v>
      </c>
      <c r="AE37" s="10">
        <v>56</v>
      </c>
      <c r="AF37" s="10">
        <v>76</v>
      </c>
      <c r="AG37" s="10">
        <v>170</v>
      </c>
      <c r="AH37" s="10">
        <v>125</v>
      </c>
      <c r="AI37" s="10">
        <v>3</v>
      </c>
      <c r="AJ37" s="10">
        <v>87</v>
      </c>
      <c r="AK37" s="10">
        <v>23</v>
      </c>
      <c r="AL37" s="10">
        <v>11</v>
      </c>
      <c r="AM37" s="10">
        <v>14</v>
      </c>
      <c r="AN37" s="10">
        <v>50</v>
      </c>
      <c r="AO37" s="10">
        <v>22</v>
      </c>
      <c r="AP37" s="10">
        <v>3</v>
      </c>
      <c r="AQ37" s="10">
        <v>16</v>
      </c>
      <c r="AR37" s="10">
        <v>2</v>
      </c>
      <c r="AS37" s="10">
        <v>218</v>
      </c>
      <c r="AT37" s="8"/>
    </row>
    <row r="38" spans="1:46" x14ac:dyDescent="0.2">
      <c r="A38" s="24"/>
      <c r="B38" s="24"/>
      <c r="C38" s="24"/>
      <c r="D38" s="11" t="s">
        <v>118</v>
      </c>
      <c r="E38" s="11"/>
      <c r="F38" s="11"/>
      <c r="G38" s="11"/>
      <c r="H38" s="11"/>
      <c r="I38" s="11"/>
      <c r="J38" s="11"/>
      <c r="K38" s="11"/>
      <c r="L38" s="11"/>
      <c r="M38" s="11"/>
      <c r="N38" s="12" t="s">
        <v>215</v>
      </c>
      <c r="O38" s="11" t="s">
        <v>118</v>
      </c>
      <c r="P38" s="11"/>
      <c r="Q38" s="11"/>
      <c r="R38" s="11"/>
      <c r="S38" s="11"/>
      <c r="T38" s="11"/>
      <c r="U38" s="11"/>
      <c r="V38" s="11"/>
      <c r="W38" s="11"/>
      <c r="X38" s="11"/>
      <c r="Y38" s="11"/>
      <c r="Z38" s="11"/>
      <c r="AA38" s="11"/>
      <c r="AB38" s="11"/>
      <c r="AC38" s="11"/>
      <c r="AD38" s="11"/>
      <c r="AE38" s="11"/>
      <c r="AF38" s="11"/>
      <c r="AG38" s="11"/>
      <c r="AH38" s="11"/>
      <c r="AI38" s="11"/>
      <c r="AJ38" s="11"/>
      <c r="AK38" s="11"/>
      <c r="AL38" s="12" t="s">
        <v>218</v>
      </c>
      <c r="AM38" s="11"/>
      <c r="AN38" s="11"/>
      <c r="AO38" s="11"/>
      <c r="AP38" s="11"/>
      <c r="AQ38" s="11"/>
      <c r="AR38" s="11"/>
      <c r="AS38" s="11"/>
      <c r="AT38" s="8"/>
    </row>
    <row r="39" spans="1:46" x14ac:dyDescent="0.2">
      <c r="A39" s="26"/>
      <c r="B39" s="26"/>
      <c r="C39" s="23" t="s">
        <v>56</v>
      </c>
      <c r="D39" s="9">
        <v>1</v>
      </c>
      <c r="E39" s="9">
        <v>1</v>
      </c>
      <c r="F39" s="9">
        <v>1</v>
      </c>
      <c r="G39" s="9">
        <v>1</v>
      </c>
      <c r="H39" s="9">
        <v>1</v>
      </c>
      <c r="I39" s="9">
        <v>1</v>
      </c>
      <c r="J39" s="9">
        <v>1</v>
      </c>
      <c r="K39" s="9">
        <v>1</v>
      </c>
      <c r="L39" s="9">
        <v>1</v>
      </c>
      <c r="M39" s="9">
        <v>1</v>
      </c>
      <c r="N39" s="9">
        <v>1</v>
      </c>
      <c r="O39" s="9"/>
      <c r="P39" s="9">
        <v>1</v>
      </c>
      <c r="Q39" s="9">
        <v>1</v>
      </c>
      <c r="R39" s="9">
        <v>1</v>
      </c>
      <c r="S39" s="9">
        <v>1</v>
      </c>
      <c r="T39" s="9">
        <v>1</v>
      </c>
      <c r="U39" s="9">
        <v>1</v>
      </c>
      <c r="V39" s="9">
        <v>1</v>
      </c>
      <c r="W39" s="9">
        <v>1</v>
      </c>
      <c r="X39" s="9">
        <v>1</v>
      </c>
      <c r="Y39" s="9">
        <v>1</v>
      </c>
      <c r="Z39" s="9">
        <v>1</v>
      </c>
      <c r="AA39" s="9">
        <v>1</v>
      </c>
      <c r="AB39" s="9">
        <v>1</v>
      </c>
      <c r="AC39" s="9">
        <v>1</v>
      </c>
      <c r="AD39" s="9">
        <v>1</v>
      </c>
      <c r="AE39" s="9">
        <v>1</v>
      </c>
      <c r="AF39" s="9">
        <v>1</v>
      </c>
      <c r="AG39" s="9">
        <v>1</v>
      </c>
      <c r="AH39" s="9">
        <v>1</v>
      </c>
      <c r="AI39" s="9">
        <v>1</v>
      </c>
      <c r="AJ39" s="9">
        <v>1</v>
      </c>
      <c r="AK39" s="9">
        <v>1</v>
      </c>
      <c r="AL39" s="9">
        <v>1</v>
      </c>
      <c r="AM39" s="9">
        <v>1</v>
      </c>
      <c r="AN39" s="9">
        <v>1</v>
      </c>
      <c r="AO39" s="9">
        <v>1</v>
      </c>
      <c r="AP39" s="9">
        <v>1</v>
      </c>
      <c r="AQ39" s="9">
        <v>1</v>
      </c>
      <c r="AR39" s="9">
        <v>1</v>
      </c>
      <c r="AS39" s="9">
        <v>1</v>
      </c>
      <c r="AT39" s="8"/>
    </row>
    <row r="40" spans="1:46" x14ac:dyDescent="0.2">
      <c r="A40" s="24"/>
      <c r="B40" s="24"/>
      <c r="C40" s="24"/>
      <c r="D40" s="10">
        <v>681</v>
      </c>
      <c r="E40" s="10">
        <v>59</v>
      </c>
      <c r="F40" s="10">
        <v>119</v>
      </c>
      <c r="G40" s="10">
        <v>124</v>
      </c>
      <c r="H40" s="10">
        <v>147</v>
      </c>
      <c r="I40" s="10">
        <v>218</v>
      </c>
      <c r="J40" s="10">
        <v>375</v>
      </c>
      <c r="K40" s="10">
        <v>300</v>
      </c>
      <c r="L40" s="10">
        <v>346</v>
      </c>
      <c r="M40" s="10">
        <v>238</v>
      </c>
      <c r="N40" s="10">
        <v>93</v>
      </c>
      <c r="O40" s="10">
        <v>0</v>
      </c>
      <c r="P40" s="10">
        <v>44</v>
      </c>
      <c r="Q40" s="10">
        <v>31</v>
      </c>
      <c r="R40" s="10">
        <v>136</v>
      </c>
      <c r="S40" s="10">
        <v>74</v>
      </c>
      <c r="T40" s="10">
        <v>109</v>
      </c>
      <c r="U40" s="10">
        <v>164</v>
      </c>
      <c r="V40" s="10">
        <v>123</v>
      </c>
      <c r="W40" s="10">
        <v>52</v>
      </c>
      <c r="X40" s="10">
        <v>39</v>
      </c>
      <c r="Y40" s="10">
        <v>34</v>
      </c>
      <c r="Z40" s="10">
        <v>101</v>
      </c>
      <c r="AA40" s="10">
        <v>120</v>
      </c>
      <c r="AB40" s="10">
        <v>68</v>
      </c>
      <c r="AC40" s="10">
        <v>267</v>
      </c>
      <c r="AD40" s="10">
        <v>31</v>
      </c>
      <c r="AE40" s="10">
        <v>93</v>
      </c>
      <c r="AF40" s="10">
        <v>122</v>
      </c>
      <c r="AG40" s="10">
        <v>252</v>
      </c>
      <c r="AH40" s="10">
        <v>176</v>
      </c>
      <c r="AI40" s="10">
        <v>5</v>
      </c>
      <c r="AJ40" s="10">
        <v>131</v>
      </c>
      <c r="AK40" s="10">
        <v>35</v>
      </c>
      <c r="AL40" s="10">
        <v>12</v>
      </c>
      <c r="AM40" s="10">
        <v>26</v>
      </c>
      <c r="AN40" s="10">
        <v>84</v>
      </c>
      <c r="AO40" s="10">
        <v>35</v>
      </c>
      <c r="AP40" s="10">
        <v>3</v>
      </c>
      <c r="AQ40" s="10">
        <v>22</v>
      </c>
      <c r="AR40" s="10">
        <v>3</v>
      </c>
      <c r="AS40" s="10">
        <v>330</v>
      </c>
      <c r="AT40" s="8"/>
    </row>
    <row r="41" spans="1:46" x14ac:dyDescent="0.2">
      <c r="A41" s="24"/>
      <c r="B41" s="24"/>
      <c r="C41" s="24"/>
      <c r="D41" s="11" t="s">
        <v>118</v>
      </c>
      <c r="E41" s="11" t="s">
        <v>118</v>
      </c>
      <c r="F41" s="11" t="s">
        <v>118</v>
      </c>
      <c r="G41" s="11" t="s">
        <v>118</v>
      </c>
      <c r="H41" s="11" t="s">
        <v>118</v>
      </c>
      <c r="I41" s="11" t="s">
        <v>118</v>
      </c>
      <c r="J41" s="11" t="s">
        <v>118</v>
      </c>
      <c r="K41" s="11" t="s">
        <v>118</v>
      </c>
      <c r="L41" s="11" t="s">
        <v>118</v>
      </c>
      <c r="M41" s="11" t="s">
        <v>118</v>
      </c>
      <c r="N41" s="11" t="s">
        <v>118</v>
      </c>
      <c r="O41" s="11" t="s">
        <v>118</v>
      </c>
      <c r="P41" s="11" t="s">
        <v>118</v>
      </c>
      <c r="Q41" s="11" t="s">
        <v>118</v>
      </c>
      <c r="R41" s="11" t="s">
        <v>118</v>
      </c>
      <c r="S41" s="11" t="s">
        <v>118</v>
      </c>
      <c r="T41" s="11" t="s">
        <v>118</v>
      </c>
      <c r="U41" s="11" t="s">
        <v>118</v>
      </c>
      <c r="V41" s="11" t="s">
        <v>118</v>
      </c>
      <c r="W41" s="11" t="s">
        <v>118</v>
      </c>
      <c r="X41" s="11" t="s">
        <v>118</v>
      </c>
      <c r="Y41" s="11" t="s">
        <v>118</v>
      </c>
      <c r="Z41" s="11" t="s">
        <v>118</v>
      </c>
      <c r="AA41" s="11" t="s">
        <v>118</v>
      </c>
      <c r="AB41" s="11" t="s">
        <v>118</v>
      </c>
      <c r="AC41" s="11" t="s">
        <v>118</v>
      </c>
      <c r="AD41" s="11" t="s">
        <v>118</v>
      </c>
      <c r="AE41" s="11" t="s">
        <v>118</v>
      </c>
      <c r="AF41" s="11" t="s">
        <v>118</v>
      </c>
      <c r="AG41" s="11" t="s">
        <v>118</v>
      </c>
      <c r="AH41" s="11" t="s">
        <v>118</v>
      </c>
      <c r="AI41" s="11" t="s">
        <v>118</v>
      </c>
      <c r="AJ41" s="11" t="s">
        <v>118</v>
      </c>
      <c r="AK41" s="11" t="s">
        <v>118</v>
      </c>
      <c r="AL41" s="11" t="s">
        <v>118</v>
      </c>
      <c r="AM41" s="11" t="s">
        <v>118</v>
      </c>
      <c r="AN41" s="11" t="s">
        <v>118</v>
      </c>
      <c r="AO41" s="11" t="s">
        <v>118</v>
      </c>
      <c r="AP41" s="11" t="s">
        <v>118</v>
      </c>
      <c r="AQ41" s="11" t="s">
        <v>118</v>
      </c>
      <c r="AR41" s="11" t="s">
        <v>118</v>
      </c>
      <c r="AS41" s="11" t="s">
        <v>118</v>
      </c>
      <c r="AT41" s="8"/>
    </row>
    <row r="42" spans="1:46" x14ac:dyDescent="0.2">
      <c r="A42" s="26"/>
      <c r="B42" s="23" t="s">
        <v>219</v>
      </c>
      <c r="C42" s="23" t="s">
        <v>82</v>
      </c>
      <c r="D42" s="9">
        <v>0.1989647858868</v>
      </c>
      <c r="E42" s="9">
        <v>0.17719782945859999</v>
      </c>
      <c r="F42" s="9">
        <v>0.20636972173240001</v>
      </c>
      <c r="G42" s="9">
        <v>0.22237524055880001</v>
      </c>
      <c r="H42" s="9">
        <v>0.13861364868129999</v>
      </c>
      <c r="I42" s="9">
        <v>0.23401261646060001</v>
      </c>
      <c r="J42" s="9">
        <v>0.19126520902560001</v>
      </c>
      <c r="K42" s="9">
        <v>0.2121248828333</v>
      </c>
      <c r="L42" s="9">
        <v>0.35179192641660001</v>
      </c>
      <c r="M42" s="9">
        <v>1.511459960007E-2</v>
      </c>
      <c r="N42" s="9">
        <v>0.1257561100655</v>
      </c>
      <c r="O42" s="9"/>
      <c r="P42" s="9">
        <v>0.1839869580689</v>
      </c>
      <c r="Q42" s="9">
        <v>0.25991016682119999</v>
      </c>
      <c r="R42" s="9">
        <v>0.17892469140119999</v>
      </c>
      <c r="S42" s="9">
        <v>0.25269428440890002</v>
      </c>
      <c r="T42" s="9">
        <v>0.22245377206649999</v>
      </c>
      <c r="U42" s="9">
        <v>0.19642254134510001</v>
      </c>
      <c r="V42" s="9">
        <v>0.1559037316388</v>
      </c>
      <c r="W42" s="9">
        <v>0.31540869976910002</v>
      </c>
      <c r="X42" s="9">
        <v>0.2053052443027</v>
      </c>
      <c r="Y42" s="9">
        <v>0.21050189301710001</v>
      </c>
      <c r="Z42" s="9">
        <v>0.24361284438360001</v>
      </c>
      <c r="AA42" s="9">
        <v>0.12957095140149999</v>
      </c>
      <c r="AB42" s="9">
        <v>0.22112151607159999</v>
      </c>
      <c r="AC42" s="9">
        <v>0.18115661499899999</v>
      </c>
      <c r="AD42" s="9">
        <v>0.37558930704319998</v>
      </c>
      <c r="AE42" s="9">
        <v>0.28832032557050002</v>
      </c>
      <c r="AF42" s="9">
        <v>0.1480962801172</v>
      </c>
      <c r="AG42" s="9">
        <v>0.18852710402389999</v>
      </c>
      <c r="AH42" s="9">
        <v>0.164110935396</v>
      </c>
      <c r="AI42" s="9">
        <v>0.28971185313230002</v>
      </c>
      <c r="AJ42" s="9">
        <v>0.13343808961859999</v>
      </c>
      <c r="AK42" s="9">
        <v>0.1635493809786</v>
      </c>
      <c r="AL42" s="9">
        <v>0.3713461053257</v>
      </c>
      <c r="AM42" s="9">
        <v>0.37639421987229998</v>
      </c>
      <c r="AN42" s="9">
        <v>0.32643657994390002</v>
      </c>
      <c r="AO42" s="9">
        <v>0.2297096774188</v>
      </c>
      <c r="AP42" s="9">
        <v>0</v>
      </c>
      <c r="AQ42" s="9">
        <v>0.1225567244816</v>
      </c>
      <c r="AR42" s="9">
        <v>0</v>
      </c>
      <c r="AS42" s="9">
        <v>0.1803439961104</v>
      </c>
      <c r="AT42" s="8"/>
    </row>
    <row r="43" spans="1:46" x14ac:dyDescent="0.2">
      <c r="A43" s="24"/>
      <c r="B43" s="24"/>
      <c r="C43" s="24"/>
      <c r="D43" s="10">
        <v>138</v>
      </c>
      <c r="E43" s="10">
        <v>11</v>
      </c>
      <c r="F43" s="10">
        <v>26</v>
      </c>
      <c r="G43" s="10">
        <v>24</v>
      </c>
      <c r="H43" s="10">
        <v>24</v>
      </c>
      <c r="I43" s="10">
        <v>49</v>
      </c>
      <c r="J43" s="10">
        <v>76</v>
      </c>
      <c r="K43" s="10">
        <v>62</v>
      </c>
      <c r="L43" s="10">
        <v>123</v>
      </c>
      <c r="M43" s="10">
        <v>4</v>
      </c>
      <c r="N43" s="10">
        <v>10</v>
      </c>
      <c r="O43" s="10">
        <v>0</v>
      </c>
      <c r="P43" s="10">
        <v>8</v>
      </c>
      <c r="Q43" s="10">
        <v>8</v>
      </c>
      <c r="R43" s="10">
        <v>26</v>
      </c>
      <c r="S43" s="10">
        <v>18</v>
      </c>
      <c r="T43" s="10">
        <v>22</v>
      </c>
      <c r="U43" s="10">
        <v>33</v>
      </c>
      <c r="V43" s="10">
        <v>23</v>
      </c>
      <c r="W43" s="10">
        <v>15</v>
      </c>
      <c r="X43" s="10">
        <v>7</v>
      </c>
      <c r="Y43" s="10">
        <v>7</v>
      </c>
      <c r="Z43" s="10">
        <v>26</v>
      </c>
      <c r="AA43" s="10">
        <v>19</v>
      </c>
      <c r="AB43" s="10">
        <v>12</v>
      </c>
      <c r="AC43" s="10">
        <v>52</v>
      </c>
      <c r="AD43" s="10">
        <v>10</v>
      </c>
      <c r="AE43" s="10">
        <v>24</v>
      </c>
      <c r="AF43" s="10">
        <v>20</v>
      </c>
      <c r="AG43" s="10">
        <v>50</v>
      </c>
      <c r="AH43" s="10">
        <v>32</v>
      </c>
      <c r="AI43" s="10">
        <v>2</v>
      </c>
      <c r="AJ43" s="10">
        <v>19</v>
      </c>
      <c r="AK43" s="10">
        <v>7</v>
      </c>
      <c r="AL43" s="10">
        <v>4</v>
      </c>
      <c r="AM43" s="10">
        <v>7</v>
      </c>
      <c r="AN43" s="10">
        <v>26</v>
      </c>
      <c r="AO43" s="10">
        <v>9</v>
      </c>
      <c r="AP43" s="10">
        <v>0</v>
      </c>
      <c r="AQ43" s="10">
        <v>4</v>
      </c>
      <c r="AR43" s="10">
        <v>0</v>
      </c>
      <c r="AS43" s="10">
        <v>62</v>
      </c>
      <c r="AT43" s="8"/>
    </row>
    <row r="44" spans="1:46" x14ac:dyDescent="0.2">
      <c r="A44" s="24"/>
      <c r="B44" s="24"/>
      <c r="C44" s="24"/>
      <c r="D44" s="11" t="s">
        <v>118</v>
      </c>
      <c r="E44" s="11"/>
      <c r="F44" s="11"/>
      <c r="G44" s="11"/>
      <c r="H44" s="11"/>
      <c r="I44" s="11"/>
      <c r="J44" s="11"/>
      <c r="K44" s="11"/>
      <c r="L44" s="12" t="s">
        <v>220</v>
      </c>
      <c r="M44" s="11"/>
      <c r="N44" s="12" t="s">
        <v>213</v>
      </c>
      <c r="O44" s="11" t="s">
        <v>118</v>
      </c>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8"/>
    </row>
    <row r="45" spans="1:46" x14ac:dyDescent="0.2">
      <c r="A45" s="26"/>
      <c r="B45" s="26"/>
      <c r="C45" s="23" t="s">
        <v>83</v>
      </c>
      <c r="D45" s="9">
        <v>0.1765711441384</v>
      </c>
      <c r="E45" s="9">
        <v>0.1240653533091</v>
      </c>
      <c r="F45" s="9">
        <v>0.1480438757533</v>
      </c>
      <c r="G45" s="9">
        <v>0.1732382060598</v>
      </c>
      <c r="H45" s="9">
        <v>0.19828140479170001</v>
      </c>
      <c r="I45" s="9">
        <v>0.20715614809980001</v>
      </c>
      <c r="J45" s="9">
        <v>0.1843460699069</v>
      </c>
      <c r="K45" s="9">
        <v>0.1674781335561</v>
      </c>
      <c r="L45" s="9">
        <v>2.206905081389E-2</v>
      </c>
      <c r="M45" s="9">
        <v>0.42472898375889989</v>
      </c>
      <c r="N45" s="9">
        <v>0.10338814785180001</v>
      </c>
      <c r="O45" s="9"/>
      <c r="P45" s="9">
        <v>0.14417634680950001</v>
      </c>
      <c r="Q45" s="9">
        <v>0.2211819109299</v>
      </c>
      <c r="R45" s="9">
        <v>0.19167995449889999</v>
      </c>
      <c r="S45" s="9">
        <v>0.14123477616819999</v>
      </c>
      <c r="T45" s="9">
        <v>0.18719076240810001</v>
      </c>
      <c r="U45" s="9">
        <v>0.203963306397</v>
      </c>
      <c r="V45" s="9">
        <v>0.13972692328399999</v>
      </c>
      <c r="W45" s="9">
        <v>0.21834012874299999</v>
      </c>
      <c r="X45" s="9">
        <v>0.11712419687510001</v>
      </c>
      <c r="Y45" s="9">
        <v>9.1183594183670003E-2</v>
      </c>
      <c r="Z45" s="9">
        <v>0.16975421883239999</v>
      </c>
      <c r="AA45" s="9">
        <v>0.19390350429209999</v>
      </c>
      <c r="AB45" s="9">
        <v>0.19399351286790001</v>
      </c>
      <c r="AC45" s="9">
        <v>0.1833375232658</v>
      </c>
      <c r="AD45" s="9">
        <v>0.1489636319066</v>
      </c>
      <c r="AE45" s="9">
        <v>0.1663158887916</v>
      </c>
      <c r="AF45" s="9">
        <v>0.17724632113579999</v>
      </c>
      <c r="AG45" s="9">
        <v>0.20076892624080001</v>
      </c>
      <c r="AH45" s="9">
        <v>0.16233598115799999</v>
      </c>
      <c r="AI45" s="9">
        <v>0</v>
      </c>
      <c r="AJ45" s="9">
        <v>0.17887123417789999</v>
      </c>
      <c r="AK45" s="9">
        <v>0.17917832753349999</v>
      </c>
      <c r="AL45" s="9">
        <v>5.7203282666679997E-2</v>
      </c>
      <c r="AM45" s="9">
        <v>0.19361072836689999</v>
      </c>
      <c r="AN45" s="9">
        <v>0.1323320856736</v>
      </c>
      <c r="AO45" s="9">
        <v>0.1208827657884</v>
      </c>
      <c r="AP45" s="9">
        <v>0.23263998535200001</v>
      </c>
      <c r="AQ45" s="9">
        <v>0.25646695146010001</v>
      </c>
      <c r="AR45" s="9">
        <v>0</v>
      </c>
      <c r="AS45" s="9">
        <v>0.19297074251849999</v>
      </c>
      <c r="AT45" s="8"/>
    </row>
    <row r="46" spans="1:46" x14ac:dyDescent="0.2">
      <c r="A46" s="24"/>
      <c r="B46" s="24"/>
      <c r="C46" s="24"/>
      <c r="D46" s="10">
        <v>131</v>
      </c>
      <c r="E46" s="10">
        <v>10</v>
      </c>
      <c r="F46" s="10">
        <v>17</v>
      </c>
      <c r="G46" s="10">
        <v>27</v>
      </c>
      <c r="H46" s="10">
        <v>26</v>
      </c>
      <c r="I46" s="10">
        <v>49</v>
      </c>
      <c r="J46" s="10">
        <v>70</v>
      </c>
      <c r="K46" s="10">
        <v>60</v>
      </c>
      <c r="L46" s="10">
        <v>9</v>
      </c>
      <c r="M46" s="10">
        <v>109</v>
      </c>
      <c r="N46" s="10">
        <v>13</v>
      </c>
      <c r="O46" s="10">
        <v>0</v>
      </c>
      <c r="P46" s="10">
        <v>9</v>
      </c>
      <c r="Q46" s="10">
        <v>7</v>
      </c>
      <c r="R46" s="10">
        <v>28</v>
      </c>
      <c r="S46" s="10">
        <v>10</v>
      </c>
      <c r="T46" s="10">
        <v>23</v>
      </c>
      <c r="U46" s="10">
        <v>33</v>
      </c>
      <c r="V46" s="10">
        <v>21</v>
      </c>
      <c r="W46" s="10">
        <v>13</v>
      </c>
      <c r="X46" s="10">
        <v>5</v>
      </c>
      <c r="Y46" s="10">
        <v>4</v>
      </c>
      <c r="Z46" s="10">
        <v>18</v>
      </c>
      <c r="AA46" s="10">
        <v>25</v>
      </c>
      <c r="AB46" s="10">
        <v>14</v>
      </c>
      <c r="AC46" s="10">
        <v>52</v>
      </c>
      <c r="AD46" s="10">
        <v>6</v>
      </c>
      <c r="AE46" s="10">
        <v>20</v>
      </c>
      <c r="AF46" s="10">
        <v>23</v>
      </c>
      <c r="AG46" s="10">
        <v>50</v>
      </c>
      <c r="AH46" s="10">
        <v>32</v>
      </c>
      <c r="AI46" s="10">
        <v>0</v>
      </c>
      <c r="AJ46" s="10">
        <v>29</v>
      </c>
      <c r="AK46" s="10">
        <v>7</v>
      </c>
      <c r="AL46" s="10">
        <v>1</v>
      </c>
      <c r="AM46" s="10">
        <v>6</v>
      </c>
      <c r="AN46" s="10">
        <v>11</v>
      </c>
      <c r="AO46" s="10">
        <v>6</v>
      </c>
      <c r="AP46" s="10">
        <v>1</v>
      </c>
      <c r="AQ46" s="10">
        <v>5</v>
      </c>
      <c r="AR46" s="10">
        <v>0</v>
      </c>
      <c r="AS46" s="10">
        <v>65</v>
      </c>
      <c r="AT46" s="8"/>
    </row>
    <row r="47" spans="1:46" x14ac:dyDescent="0.2">
      <c r="A47" s="24"/>
      <c r="B47" s="24"/>
      <c r="C47" s="24"/>
      <c r="D47" s="11" t="s">
        <v>118</v>
      </c>
      <c r="E47" s="11"/>
      <c r="F47" s="11"/>
      <c r="G47" s="11"/>
      <c r="H47" s="11"/>
      <c r="I47" s="11"/>
      <c r="J47" s="11"/>
      <c r="K47" s="11"/>
      <c r="L47" s="11"/>
      <c r="M47" s="12" t="s">
        <v>146</v>
      </c>
      <c r="N47" s="12" t="s">
        <v>119</v>
      </c>
      <c r="O47" s="11" t="s">
        <v>118</v>
      </c>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8"/>
    </row>
    <row r="48" spans="1:46" x14ac:dyDescent="0.2">
      <c r="A48" s="26"/>
      <c r="B48" s="26"/>
      <c r="C48" s="23" t="s">
        <v>214</v>
      </c>
      <c r="D48" s="9">
        <v>0.62446406997479997</v>
      </c>
      <c r="E48" s="9">
        <v>0.69873681723230008</v>
      </c>
      <c r="F48" s="9">
        <v>0.64558640251419996</v>
      </c>
      <c r="G48" s="9">
        <v>0.60438655338140002</v>
      </c>
      <c r="H48" s="9">
        <v>0.66310494652700003</v>
      </c>
      <c r="I48" s="9">
        <v>0.5588312354396</v>
      </c>
      <c r="J48" s="9">
        <v>0.62438872106749999</v>
      </c>
      <c r="K48" s="9">
        <v>0.62039698361060003</v>
      </c>
      <c r="L48" s="9">
        <v>0.62613902276949995</v>
      </c>
      <c r="M48" s="9">
        <v>0.56015641664100002</v>
      </c>
      <c r="N48" s="9">
        <v>0.77085574208270002</v>
      </c>
      <c r="O48" s="9"/>
      <c r="P48" s="9">
        <v>0.67183669512159994</v>
      </c>
      <c r="Q48" s="9">
        <v>0.51890792224890003</v>
      </c>
      <c r="R48" s="9">
        <v>0.6293953540999</v>
      </c>
      <c r="S48" s="9">
        <v>0.60607093942279999</v>
      </c>
      <c r="T48" s="9">
        <v>0.59035546552530005</v>
      </c>
      <c r="U48" s="9">
        <v>0.59961415225789993</v>
      </c>
      <c r="V48" s="9">
        <v>0.70436934507719995</v>
      </c>
      <c r="W48" s="9">
        <v>0.46625117148790002</v>
      </c>
      <c r="X48" s="9">
        <v>0.67757055882219996</v>
      </c>
      <c r="Y48" s="9">
        <v>0.69831451279919998</v>
      </c>
      <c r="Z48" s="9">
        <v>0.5866329367841</v>
      </c>
      <c r="AA48" s="9">
        <v>0.6765255443064</v>
      </c>
      <c r="AB48" s="9">
        <v>0.58488497106049997</v>
      </c>
      <c r="AC48" s="9">
        <v>0.63550586173509993</v>
      </c>
      <c r="AD48" s="9">
        <v>0.47544706105020001</v>
      </c>
      <c r="AE48" s="9">
        <v>0.54536378563800003</v>
      </c>
      <c r="AF48" s="9">
        <v>0.67465739874700004</v>
      </c>
      <c r="AG48" s="9">
        <v>0.61070396973530006</v>
      </c>
      <c r="AH48" s="9">
        <v>0.67355308344600007</v>
      </c>
      <c r="AI48" s="9">
        <v>0.71028814686770003</v>
      </c>
      <c r="AJ48" s="9">
        <v>0.6876906762035</v>
      </c>
      <c r="AK48" s="9">
        <v>0.65727229148800004</v>
      </c>
      <c r="AL48" s="9">
        <v>0.57145061200769998</v>
      </c>
      <c r="AM48" s="9">
        <v>0.4299950517608</v>
      </c>
      <c r="AN48" s="9">
        <v>0.54123133438250004</v>
      </c>
      <c r="AO48" s="9">
        <v>0.64940755679280004</v>
      </c>
      <c r="AP48" s="9">
        <v>0.7673600146481</v>
      </c>
      <c r="AQ48" s="9">
        <v>0.62097632405820002</v>
      </c>
      <c r="AR48" s="9">
        <v>1</v>
      </c>
      <c r="AS48" s="9">
        <v>0.62668526137110003</v>
      </c>
      <c r="AT48" s="8"/>
    </row>
    <row r="49" spans="1:46" x14ac:dyDescent="0.2">
      <c r="A49" s="24"/>
      <c r="B49" s="24"/>
      <c r="C49" s="24"/>
      <c r="D49" s="10">
        <v>413</v>
      </c>
      <c r="E49" s="10">
        <v>38</v>
      </c>
      <c r="F49" s="10">
        <v>79</v>
      </c>
      <c r="G49" s="10">
        <v>74</v>
      </c>
      <c r="H49" s="10">
        <v>95</v>
      </c>
      <c r="I49" s="10">
        <v>119</v>
      </c>
      <c r="J49" s="10">
        <v>230</v>
      </c>
      <c r="K49" s="10">
        <v>178</v>
      </c>
      <c r="L49" s="10">
        <v>216</v>
      </c>
      <c r="M49" s="10">
        <v>125</v>
      </c>
      <c r="N49" s="10">
        <v>69</v>
      </c>
      <c r="O49" s="10">
        <v>0</v>
      </c>
      <c r="P49" s="10">
        <v>27</v>
      </c>
      <c r="Q49" s="10">
        <v>16</v>
      </c>
      <c r="R49" s="10">
        <v>81</v>
      </c>
      <c r="S49" s="10">
        <v>45</v>
      </c>
      <c r="T49" s="10">
        <v>66</v>
      </c>
      <c r="U49" s="10">
        <v>98</v>
      </c>
      <c r="V49" s="10">
        <v>80</v>
      </c>
      <c r="W49" s="10">
        <v>23</v>
      </c>
      <c r="X49" s="10">
        <v>26</v>
      </c>
      <c r="Y49" s="10">
        <v>23</v>
      </c>
      <c r="Z49" s="10">
        <v>60</v>
      </c>
      <c r="AA49" s="10">
        <v>75</v>
      </c>
      <c r="AB49" s="10">
        <v>44</v>
      </c>
      <c r="AC49" s="10">
        <v>162</v>
      </c>
      <c r="AD49" s="10">
        <v>14</v>
      </c>
      <c r="AE49" s="10">
        <v>50</v>
      </c>
      <c r="AF49" s="10">
        <v>78</v>
      </c>
      <c r="AG49" s="10">
        <v>153</v>
      </c>
      <c r="AH49" s="10">
        <v>113</v>
      </c>
      <c r="AI49" s="10">
        <v>3</v>
      </c>
      <c r="AJ49" s="10">
        <v>82</v>
      </c>
      <c r="AK49" s="10">
        <v>22</v>
      </c>
      <c r="AL49" s="10">
        <v>6</v>
      </c>
      <c r="AM49" s="10">
        <v>13</v>
      </c>
      <c r="AN49" s="10">
        <v>47</v>
      </c>
      <c r="AO49" s="10">
        <v>21</v>
      </c>
      <c r="AP49" s="10">
        <v>2</v>
      </c>
      <c r="AQ49" s="10">
        <v>13</v>
      </c>
      <c r="AR49" s="10">
        <v>3</v>
      </c>
      <c r="AS49" s="10">
        <v>204</v>
      </c>
      <c r="AT49" s="8"/>
    </row>
    <row r="50" spans="1:46" x14ac:dyDescent="0.2">
      <c r="A50" s="24"/>
      <c r="B50" s="24"/>
      <c r="C50" s="24"/>
      <c r="D50" s="11" t="s">
        <v>118</v>
      </c>
      <c r="E50" s="11"/>
      <c r="F50" s="11"/>
      <c r="G50" s="11"/>
      <c r="H50" s="11"/>
      <c r="I50" s="11"/>
      <c r="J50" s="11"/>
      <c r="K50" s="11"/>
      <c r="L50" s="11"/>
      <c r="M50" s="11"/>
      <c r="N50" s="12" t="s">
        <v>125</v>
      </c>
      <c r="O50" s="11" t="s">
        <v>118</v>
      </c>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8"/>
    </row>
    <row r="51" spans="1:46" x14ac:dyDescent="0.2">
      <c r="A51" s="26"/>
      <c r="B51" s="26"/>
      <c r="C51" s="23" t="s">
        <v>56</v>
      </c>
      <c r="D51" s="9">
        <v>1</v>
      </c>
      <c r="E51" s="9">
        <v>1</v>
      </c>
      <c r="F51" s="9">
        <v>1</v>
      </c>
      <c r="G51" s="9">
        <v>1</v>
      </c>
      <c r="H51" s="9">
        <v>1</v>
      </c>
      <c r="I51" s="9">
        <v>1</v>
      </c>
      <c r="J51" s="9">
        <v>1</v>
      </c>
      <c r="K51" s="9">
        <v>1</v>
      </c>
      <c r="L51" s="9">
        <v>1</v>
      </c>
      <c r="M51" s="9">
        <v>1</v>
      </c>
      <c r="N51" s="9">
        <v>1</v>
      </c>
      <c r="O51" s="9"/>
      <c r="P51" s="9">
        <v>1</v>
      </c>
      <c r="Q51" s="9">
        <v>1</v>
      </c>
      <c r="R51" s="9">
        <v>1</v>
      </c>
      <c r="S51" s="9">
        <v>1</v>
      </c>
      <c r="T51" s="9">
        <v>1</v>
      </c>
      <c r="U51" s="9">
        <v>1</v>
      </c>
      <c r="V51" s="9">
        <v>1</v>
      </c>
      <c r="W51" s="9">
        <v>1</v>
      </c>
      <c r="X51" s="9">
        <v>1</v>
      </c>
      <c r="Y51" s="9">
        <v>1</v>
      </c>
      <c r="Z51" s="9">
        <v>1</v>
      </c>
      <c r="AA51" s="9">
        <v>1</v>
      </c>
      <c r="AB51" s="9">
        <v>1</v>
      </c>
      <c r="AC51" s="9">
        <v>1</v>
      </c>
      <c r="AD51" s="9">
        <v>1</v>
      </c>
      <c r="AE51" s="9">
        <v>1</v>
      </c>
      <c r="AF51" s="9">
        <v>1</v>
      </c>
      <c r="AG51" s="9">
        <v>1</v>
      </c>
      <c r="AH51" s="9">
        <v>1</v>
      </c>
      <c r="AI51" s="9">
        <v>1</v>
      </c>
      <c r="AJ51" s="9">
        <v>1</v>
      </c>
      <c r="AK51" s="9">
        <v>1</v>
      </c>
      <c r="AL51" s="9">
        <v>1</v>
      </c>
      <c r="AM51" s="9">
        <v>1</v>
      </c>
      <c r="AN51" s="9">
        <v>1</v>
      </c>
      <c r="AO51" s="9">
        <v>1</v>
      </c>
      <c r="AP51" s="9">
        <v>1</v>
      </c>
      <c r="AQ51" s="9">
        <v>1</v>
      </c>
      <c r="AR51" s="9">
        <v>1</v>
      </c>
      <c r="AS51" s="9">
        <v>1</v>
      </c>
      <c r="AT51" s="8"/>
    </row>
    <row r="52" spans="1:46" x14ac:dyDescent="0.2">
      <c r="A52" s="24"/>
      <c r="B52" s="24"/>
      <c r="C52" s="24"/>
      <c r="D52" s="10">
        <v>682</v>
      </c>
      <c r="E52" s="10">
        <v>59</v>
      </c>
      <c r="F52" s="10">
        <v>122</v>
      </c>
      <c r="G52" s="10">
        <v>125</v>
      </c>
      <c r="H52" s="10">
        <v>145</v>
      </c>
      <c r="I52" s="10">
        <v>217</v>
      </c>
      <c r="J52" s="10">
        <v>376</v>
      </c>
      <c r="K52" s="10">
        <v>300</v>
      </c>
      <c r="L52" s="10">
        <v>348</v>
      </c>
      <c r="M52" s="10">
        <v>238</v>
      </c>
      <c r="N52" s="10">
        <v>92</v>
      </c>
      <c r="O52" s="10">
        <v>0</v>
      </c>
      <c r="P52" s="10">
        <v>44</v>
      </c>
      <c r="Q52" s="10">
        <v>31</v>
      </c>
      <c r="R52" s="10">
        <v>135</v>
      </c>
      <c r="S52" s="10">
        <v>73</v>
      </c>
      <c r="T52" s="10">
        <v>111</v>
      </c>
      <c r="U52" s="10">
        <v>164</v>
      </c>
      <c r="V52" s="10">
        <v>124</v>
      </c>
      <c r="W52" s="10">
        <v>51</v>
      </c>
      <c r="X52" s="10">
        <v>38</v>
      </c>
      <c r="Y52" s="10">
        <v>34</v>
      </c>
      <c r="Z52" s="10">
        <v>104</v>
      </c>
      <c r="AA52" s="10">
        <v>119</v>
      </c>
      <c r="AB52" s="10">
        <v>70</v>
      </c>
      <c r="AC52" s="10">
        <v>266</v>
      </c>
      <c r="AD52" s="10">
        <v>30</v>
      </c>
      <c r="AE52" s="10">
        <v>94</v>
      </c>
      <c r="AF52" s="10">
        <v>121</v>
      </c>
      <c r="AG52" s="10">
        <v>253</v>
      </c>
      <c r="AH52" s="10">
        <v>177</v>
      </c>
      <c r="AI52" s="10">
        <v>5</v>
      </c>
      <c r="AJ52" s="10">
        <v>130</v>
      </c>
      <c r="AK52" s="10">
        <v>36</v>
      </c>
      <c r="AL52" s="10">
        <v>11</v>
      </c>
      <c r="AM52" s="10">
        <v>26</v>
      </c>
      <c r="AN52" s="10">
        <v>84</v>
      </c>
      <c r="AO52" s="10">
        <v>36</v>
      </c>
      <c r="AP52" s="10">
        <v>3</v>
      </c>
      <c r="AQ52" s="10">
        <v>22</v>
      </c>
      <c r="AR52" s="10">
        <v>3</v>
      </c>
      <c r="AS52" s="10">
        <v>331</v>
      </c>
      <c r="AT52" s="8"/>
    </row>
    <row r="53" spans="1:46" x14ac:dyDescent="0.2">
      <c r="A53" s="24"/>
      <c r="B53" s="24"/>
      <c r="C53" s="24"/>
      <c r="D53" s="11" t="s">
        <v>118</v>
      </c>
      <c r="E53" s="11" t="s">
        <v>118</v>
      </c>
      <c r="F53" s="11" t="s">
        <v>118</v>
      </c>
      <c r="G53" s="11" t="s">
        <v>118</v>
      </c>
      <c r="H53" s="11" t="s">
        <v>118</v>
      </c>
      <c r="I53" s="11" t="s">
        <v>118</v>
      </c>
      <c r="J53" s="11" t="s">
        <v>118</v>
      </c>
      <c r="K53" s="11" t="s">
        <v>118</v>
      </c>
      <c r="L53" s="11" t="s">
        <v>118</v>
      </c>
      <c r="M53" s="11" t="s">
        <v>118</v>
      </c>
      <c r="N53" s="11" t="s">
        <v>118</v>
      </c>
      <c r="O53" s="11" t="s">
        <v>118</v>
      </c>
      <c r="P53" s="11" t="s">
        <v>118</v>
      </c>
      <c r="Q53" s="11" t="s">
        <v>118</v>
      </c>
      <c r="R53" s="11" t="s">
        <v>118</v>
      </c>
      <c r="S53" s="11" t="s">
        <v>118</v>
      </c>
      <c r="T53" s="11" t="s">
        <v>118</v>
      </c>
      <c r="U53" s="11" t="s">
        <v>118</v>
      </c>
      <c r="V53" s="11" t="s">
        <v>118</v>
      </c>
      <c r="W53" s="11" t="s">
        <v>118</v>
      </c>
      <c r="X53" s="11" t="s">
        <v>118</v>
      </c>
      <c r="Y53" s="11" t="s">
        <v>118</v>
      </c>
      <c r="Z53" s="11" t="s">
        <v>118</v>
      </c>
      <c r="AA53" s="11" t="s">
        <v>118</v>
      </c>
      <c r="AB53" s="11" t="s">
        <v>118</v>
      </c>
      <c r="AC53" s="11" t="s">
        <v>118</v>
      </c>
      <c r="AD53" s="11" t="s">
        <v>118</v>
      </c>
      <c r="AE53" s="11" t="s">
        <v>118</v>
      </c>
      <c r="AF53" s="11" t="s">
        <v>118</v>
      </c>
      <c r="AG53" s="11" t="s">
        <v>118</v>
      </c>
      <c r="AH53" s="11" t="s">
        <v>118</v>
      </c>
      <c r="AI53" s="11" t="s">
        <v>118</v>
      </c>
      <c r="AJ53" s="11" t="s">
        <v>118</v>
      </c>
      <c r="AK53" s="11" t="s">
        <v>118</v>
      </c>
      <c r="AL53" s="11" t="s">
        <v>118</v>
      </c>
      <c r="AM53" s="11" t="s">
        <v>118</v>
      </c>
      <c r="AN53" s="11" t="s">
        <v>118</v>
      </c>
      <c r="AO53" s="11" t="s">
        <v>118</v>
      </c>
      <c r="AP53" s="11" t="s">
        <v>118</v>
      </c>
      <c r="AQ53" s="11" t="s">
        <v>118</v>
      </c>
      <c r="AR53" s="11" t="s">
        <v>118</v>
      </c>
      <c r="AS53" s="11" t="s">
        <v>118</v>
      </c>
      <c r="AT53" s="8"/>
    </row>
    <row r="54" spans="1:46" x14ac:dyDescent="0.2">
      <c r="A54" s="26"/>
      <c r="B54" s="23" t="s">
        <v>221</v>
      </c>
      <c r="C54" s="23" t="s">
        <v>82</v>
      </c>
      <c r="D54" s="9">
        <v>0.3316477233056</v>
      </c>
      <c r="E54" s="9">
        <v>0.20745772971400001</v>
      </c>
      <c r="F54" s="9">
        <v>0.29559116639830002</v>
      </c>
      <c r="G54" s="9">
        <v>0.32395758639759997</v>
      </c>
      <c r="H54" s="9">
        <v>0.3999732728273</v>
      </c>
      <c r="I54" s="9">
        <v>0.36215997169559999</v>
      </c>
      <c r="J54" s="9">
        <v>0.30377693328229999</v>
      </c>
      <c r="K54" s="9">
        <v>0.35811848649299999</v>
      </c>
      <c r="L54" s="9">
        <v>0.56755569733270006</v>
      </c>
      <c r="M54" s="9">
        <v>4.7572180911090001E-2</v>
      </c>
      <c r="N54" s="9">
        <v>0.20863651044350001</v>
      </c>
      <c r="O54" s="9"/>
      <c r="P54" s="9">
        <v>0.2289254826329</v>
      </c>
      <c r="Q54" s="9">
        <v>0.33906906305079998</v>
      </c>
      <c r="R54" s="9">
        <v>0.27536425952209997</v>
      </c>
      <c r="S54" s="9">
        <v>0.4676493003967</v>
      </c>
      <c r="T54" s="9">
        <v>0.37345989888499997</v>
      </c>
      <c r="U54" s="9">
        <v>0.36370373506199999</v>
      </c>
      <c r="V54" s="9">
        <v>0.27520860430369998</v>
      </c>
      <c r="W54" s="9">
        <v>0.43108854851630002</v>
      </c>
      <c r="X54" s="9">
        <v>0.2826769669184</v>
      </c>
      <c r="Y54" s="9">
        <v>0.40469999145559998</v>
      </c>
      <c r="Z54" s="9">
        <v>0.33448883498740001</v>
      </c>
      <c r="AA54" s="9">
        <v>0.29061749500829998</v>
      </c>
      <c r="AB54" s="9">
        <v>0.2839909660469</v>
      </c>
      <c r="AC54" s="9">
        <v>0.34380574151499999</v>
      </c>
      <c r="AD54" s="9">
        <v>0.4245799485333</v>
      </c>
      <c r="AE54" s="9">
        <v>0.41220891195819997</v>
      </c>
      <c r="AF54" s="9">
        <v>0.28735258687249998</v>
      </c>
      <c r="AG54" s="9">
        <v>0.30001569472720002</v>
      </c>
      <c r="AH54" s="9">
        <v>0.33884003581369998</v>
      </c>
      <c r="AI54" s="9">
        <v>0.50066926162159997</v>
      </c>
      <c r="AJ54" s="9">
        <v>0.28896860088170001</v>
      </c>
      <c r="AK54" s="9">
        <v>0.19359580981400001</v>
      </c>
      <c r="AL54" s="9">
        <v>0.39343481533750002</v>
      </c>
      <c r="AM54" s="9">
        <v>0.47779730999789999</v>
      </c>
      <c r="AN54" s="9">
        <v>0.43561620549109997</v>
      </c>
      <c r="AO54" s="9">
        <v>0.39445219023630002</v>
      </c>
      <c r="AP54" s="9">
        <v>0.48394358315929997</v>
      </c>
      <c r="AQ54" s="9">
        <v>0.36189662775999998</v>
      </c>
      <c r="AR54" s="9">
        <v>0</v>
      </c>
      <c r="AS54" s="9">
        <v>0.31922403092579998</v>
      </c>
      <c r="AT54" s="8"/>
    </row>
    <row r="55" spans="1:46" x14ac:dyDescent="0.2">
      <c r="A55" s="24"/>
      <c r="B55" s="24"/>
      <c r="C55" s="24"/>
      <c r="D55" s="10">
        <v>241</v>
      </c>
      <c r="E55" s="10">
        <v>14</v>
      </c>
      <c r="F55" s="10">
        <v>39</v>
      </c>
      <c r="G55" s="10">
        <v>42</v>
      </c>
      <c r="H55" s="10">
        <v>62</v>
      </c>
      <c r="I55" s="10">
        <v>78</v>
      </c>
      <c r="J55" s="10">
        <v>122</v>
      </c>
      <c r="K55" s="10">
        <v>115</v>
      </c>
      <c r="L55" s="10">
        <v>208</v>
      </c>
      <c r="M55" s="10">
        <v>13</v>
      </c>
      <c r="N55" s="10">
        <v>18</v>
      </c>
      <c r="O55" s="10">
        <v>0</v>
      </c>
      <c r="P55" s="10">
        <v>9</v>
      </c>
      <c r="Q55" s="10">
        <v>12</v>
      </c>
      <c r="R55" s="10">
        <v>46</v>
      </c>
      <c r="S55" s="10">
        <v>36</v>
      </c>
      <c r="T55" s="10">
        <v>41</v>
      </c>
      <c r="U55" s="10">
        <v>60</v>
      </c>
      <c r="V55" s="10">
        <v>37</v>
      </c>
      <c r="W55" s="10">
        <v>21</v>
      </c>
      <c r="X55" s="10">
        <v>11</v>
      </c>
      <c r="Y55" s="10">
        <v>12</v>
      </c>
      <c r="Z55" s="10">
        <v>38</v>
      </c>
      <c r="AA55" s="10">
        <v>41</v>
      </c>
      <c r="AB55" s="10">
        <v>20</v>
      </c>
      <c r="AC55" s="10">
        <v>98</v>
      </c>
      <c r="AD55" s="10">
        <v>13</v>
      </c>
      <c r="AE55" s="10">
        <v>32</v>
      </c>
      <c r="AF55" s="10">
        <v>40</v>
      </c>
      <c r="AG55" s="10">
        <v>88</v>
      </c>
      <c r="AH55" s="10">
        <v>64</v>
      </c>
      <c r="AI55" s="10">
        <v>3</v>
      </c>
      <c r="AJ55" s="10">
        <v>36</v>
      </c>
      <c r="AK55" s="10">
        <v>8</v>
      </c>
      <c r="AL55" s="10">
        <v>6</v>
      </c>
      <c r="AM55" s="10">
        <v>9</v>
      </c>
      <c r="AN55" s="10">
        <v>37</v>
      </c>
      <c r="AO55" s="10">
        <v>14</v>
      </c>
      <c r="AP55" s="10">
        <v>1</v>
      </c>
      <c r="AQ55" s="10">
        <v>9</v>
      </c>
      <c r="AR55" s="10">
        <v>0</v>
      </c>
      <c r="AS55" s="10">
        <v>121</v>
      </c>
      <c r="AT55" s="8"/>
    </row>
    <row r="56" spans="1:46" x14ac:dyDescent="0.2">
      <c r="A56" s="24"/>
      <c r="B56" s="24"/>
      <c r="C56" s="24"/>
      <c r="D56" s="11" t="s">
        <v>118</v>
      </c>
      <c r="E56" s="11"/>
      <c r="F56" s="11"/>
      <c r="G56" s="11"/>
      <c r="H56" s="11"/>
      <c r="I56" s="11"/>
      <c r="J56" s="11"/>
      <c r="K56" s="11"/>
      <c r="L56" s="12" t="s">
        <v>184</v>
      </c>
      <c r="M56" s="11"/>
      <c r="N56" s="12" t="s">
        <v>213</v>
      </c>
      <c r="O56" s="11" t="s">
        <v>118</v>
      </c>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8"/>
    </row>
    <row r="57" spans="1:46" x14ac:dyDescent="0.2">
      <c r="A57" s="26"/>
      <c r="B57" s="26"/>
      <c r="C57" s="23" t="s">
        <v>83</v>
      </c>
      <c r="D57" s="9">
        <v>0.1752795723476</v>
      </c>
      <c r="E57" s="9">
        <v>0.1752216307959</v>
      </c>
      <c r="F57" s="9">
        <v>0.16925097328069999</v>
      </c>
      <c r="G57" s="9">
        <v>0.16014794362080001</v>
      </c>
      <c r="H57" s="9">
        <v>0.15422609564369999</v>
      </c>
      <c r="I57" s="9">
        <v>0.21344105965570001</v>
      </c>
      <c r="J57" s="9">
        <v>0.21143996659700001</v>
      </c>
      <c r="K57" s="9">
        <v>0.1326237375289</v>
      </c>
      <c r="L57" s="9">
        <v>9.8326339883730001E-3</v>
      </c>
      <c r="M57" s="9">
        <v>0.45245315446149997</v>
      </c>
      <c r="N57" s="9">
        <v>8.2408214785190004E-2</v>
      </c>
      <c r="O57" s="9"/>
      <c r="P57" s="9">
        <v>0.2051787798902</v>
      </c>
      <c r="Q57" s="9">
        <v>0.16929185184859999</v>
      </c>
      <c r="R57" s="9">
        <v>0.21822603491600001</v>
      </c>
      <c r="S57" s="9">
        <v>0.1047794044255</v>
      </c>
      <c r="T57" s="9">
        <v>0.12580424018</v>
      </c>
      <c r="U57" s="9">
        <v>0.20495274768399999</v>
      </c>
      <c r="V57" s="9">
        <v>0.17017461489290001</v>
      </c>
      <c r="W57" s="9">
        <v>0.21304191133780001</v>
      </c>
      <c r="X57" s="9">
        <v>0.20020101351739999</v>
      </c>
      <c r="Y57" s="9">
        <v>0.1387367353958</v>
      </c>
      <c r="Z57" s="9">
        <v>9.9899663016239995E-2</v>
      </c>
      <c r="AA57" s="9">
        <v>0.20575334410759999</v>
      </c>
      <c r="AB57" s="9">
        <v>0.1730044280753</v>
      </c>
      <c r="AC57" s="9">
        <v>0.1903463665075</v>
      </c>
      <c r="AD57" s="9">
        <v>0.18393738285190001</v>
      </c>
      <c r="AE57" s="9">
        <v>0.20564839126369999</v>
      </c>
      <c r="AF57" s="9">
        <v>0.1716608993723</v>
      </c>
      <c r="AG57" s="9">
        <v>0.1785972783633</v>
      </c>
      <c r="AH57" s="9">
        <v>0.1616408164184</v>
      </c>
      <c r="AI57" s="9">
        <v>0</v>
      </c>
      <c r="AJ57" s="9">
        <v>0.2419441111408</v>
      </c>
      <c r="AK57" s="9">
        <v>0.16742489200550001</v>
      </c>
      <c r="AL57" s="9">
        <v>4.062178306329E-2</v>
      </c>
      <c r="AM57" s="9">
        <v>0.20157837071279999</v>
      </c>
      <c r="AN57" s="9">
        <v>0.19753316735910001</v>
      </c>
      <c r="AO57" s="9">
        <v>0.1822869147009</v>
      </c>
      <c r="AP57" s="9">
        <v>0</v>
      </c>
      <c r="AQ57" s="9">
        <v>0.100298731877</v>
      </c>
      <c r="AR57" s="9">
        <v>0</v>
      </c>
      <c r="AS57" s="9">
        <v>0.1521393324493</v>
      </c>
      <c r="AT57" s="8"/>
    </row>
    <row r="58" spans="1:46" x14ac:dyDescent="0.2">
      <c r="A58" s="24"/>
      <c r="B58" s="24"/>
      <c r="C58" s="24"/>
      <c r="D58" s="10">
        <v>134</v>
      </c>
      <c r="E58" s="10">
        <v>12</v>
      </c>
      <c r="F58" s="10">
        <v>20</v>
      </c>
      <c r="G58" s="10">
        <v>27</v>
      </c>
      <c r="H58" s="10">
        <v>21</v>
      </c>
      <c r="I58" s="10">
        <v>54</v>
      </c>
      <c r="J58" s="10">
        <v>83</v>
      </c>
      <c r="K58" s="10">
        <v>50</v>
      </c>
      <c r="L58" s="10">
        <v>5</v>
      </c>
      <c r="M58" s="10">
        <v>118</v>
      </c>
      <c r="N58" s="10">
        <v>11</v>
      </c>
      <c r="O58" s="10">
        <v>0</v>
      </c>
      <c r="P58" s="10">
        <v>11</v>
      </c>
      <c r="Q58" s="10">
        <v>7</v>
      </c>
      <c r="R58" s="10">
        <v>33</v>
      </c>
      <c r="S58" s="10">
        <v>9</v>
      </c>
      <c r="T58" s="10">
        <v>15</v>
      </c>
      <c r="U58" s="10">
        <v>34</v>
      </c>
      <c r="V58" s="10">
        <v>25</v>
      </c>
      <c r="W58" s="10">
        <v>12</v>
      </c>
      <c r="X58" s="10">
        <v>9</v>
      </c>
      <c r="Y58" s="10">
        <v>6</v>
      </c>
      <c r="Z58" s="10">
        <v>15</v>
      </c>
      <c r="AA58" s="10">
        <v>28</v>
      </c>
      <c r="AB58" s="10">
        <v>14</v>
      </c>
      <c r="AC58" s="10">
        <v>50</v>
      </c>
      <c r="AD58" s="10">
        <v>7</v>
      </c>
      <c r="AE58" s="10">
        <v>22</v>
      </c>
      <c r="AF58" s="10">
        <v>29</v>
      </c>
      <c r="AG58" s="10">
        <v>42</v>
      </c>
      <c r="AH58" s="10">
        <v>34</v>
      </c>
      <c r="AI58" s="10">
        <v>0</v>
      </c>
      <c r="AJ58" s="10">
        <v>38</v>
      </c>
      <c r="AK58" s="10">
        <v>6</v>
      </c>
      <c r="AL58" s="10">
        <v>1</v>
      </c>
      <c r="AM58" s="10">
        <v>7</v>
      </c>
      <c r="AN58" s="10">
        <v>17</v>
      </c>
      <c r="AO58" s="10">
        <v>8</v>
      </c>
      <c r="AP58" s="10">
        <v>0</v>
      </c>
      <c r="AQ58" s="10">
        <v>2</v>
      </c>
      <c r="AR58" s="10">
        <v>0</v>
      </c>
      <c r="AS58" s="10">
        <v>55</v>
      </c>
      <c r="AT58" s="8"/>
    </row>
    <row r="59" spans="1:46" x14ac:dyDescent="0.2">
      <c r="A59" s="24"/>
      <c r="B59" s="24"/>
      <c r="C59" s="24"/>
      <c r="D59" s="11" t="s">
        <v>118</v>
      </c>
      <c r="E59" s="11"/>
      <c r="F59" s="11"/>
      <c r="G59" s="11"/>
      <c r="H59" s="11"/>
      <c r="I59" s="11"/>
      <c r="J59" s="12" t="s">
        <v>125</v>
      </c>
      <c r="K59" s="11"/>
      <c r="L59" s="11"/>
      <c r="M59" s="12" t="s">
        <v>146</v>
      </c>
      <c r="N59" s="12" t="s">
        <v>120</v>
      </c>
      <c r="O59" s="11" t="s">
        <v>118</v>
      </c>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8"/>
    </row>
    <row r="60" spans="1:46" x14ac:dyDescent="0.2">
      <c r="A60" s="26"/>
      <c r="B60" s="26"/>
      <c r="C60" s="23" t="s">
        <v>214</v>
      </c>
      <c r="D60" s="9">
        <v>0.49307270434669997</v>
      </c>
      <c r="E60" s="9">
        <v>0.61732063949009996</v>
      </c>
      <c r="F60" s="9">
        <v>0.53515786032099999</v>
      </c>
      <c r="G60" s="9">
        <v>0.51589446998150001</v>
      </c>
      <c r="H60" s="9">
        <v>0.44580063152900001</v>
      </c>
      <c r="I60" s="9">
        <v>0.42439896864870003</v>
      </c>
      <c r="J60" s="9">
        <v>0.4847831001206</v>
      </c>
      <c r="K60" s="9">
        <v>0.50925777597809996</v>
      </c>
      <c r="L60" s="9">
        <v>0.42261166867900002</v>
      </c>
      <c r="M60" s="9">
        <v>0.49997466462739998</v>
      </c>
      <c r="N60" s="9">
        <v>0.70895527477140008</v>
      </c>
      <c r="O60" s="9"/>
      <c r="P60" s="9">
        <v>0.56589573747700006</v>
      </c>
      <c r="Q60" s="9">
        <v>0.49163908510059989</v>
      </c>
      <c r="R60" s="9">
        <v>0.50640970556190001</v>
      </c>
      <c r="S60" s="9">
        <v>0.42757129517780001</v>
      </c>
      <c r="T60" s="9">
        <v>0.50073586093489997</v>
      </c>
      <c r="U60" s="9">
        <v>0.431343517254</v>
      </c>
      <c r="V60" s="9">
        <v>0.55461678080340004</v>
      </c>
      <c r="W60" s="9">
        <v>0.3558695401459</v>
      </c>
      <c r="X60" s="9">
        <v>0.51712201956409998</v>
      </c>
      <c r="Y60" s="9">
        <v>0.45656327314869999</v>
      </c>
      <c r="Z60" s="9">
        <v>0.56561150199639998</v>
      </c>
      <c r="AA60" s="9">
        <v>0.50362916088410004</v>
      </c>
      <c r="AB60" s="9">
        <v>0.54300460587779997</v>
      </c>
      <c r="AC60" s="9">
        <v>0.46584789197749998</v>
      </c>
      <c r="AD60" s="9">
        <v>0.3914826686149</v>
      </c>
      <c r="AE60" s="9">
        <v>0.38214269677809998</v>
      </c>
      <c r="AF60" s="9">
        <v>0.54098651375509998</v>
      </c>
      <c r="AG60" s="9">
        <v>0.52138702690950001</v>
      </c>
      <c r="AH60" s="9">
        <v>0.49951914776779999</v>
      </c>
      <c r="AI60" s="9">
        <v>0.49933073837839997</v>
      </c>
      <c r="AJ60" s="9">
        <v>0.46908728797749999</v>
      </c>
      <c r="AK60" s="9">
        <v>0.63897929818050003</v>
      </c>
      <c r="AL60" s="9">
        <v>0.56594340159919998</v>
      </c>
      <c r="AM60" s="9">
        <v>0.32062431928939999</v>
      </c>
      <c r="AN60" s="9">
        <v>0.36685062714979999</v>
      </c>
      <c r="AO60" s="9">
        <v>0.42326089506269998</v>
      </c>
      <c r="AP60" s="9">
        <v>0.51605641684070003</v>
      </c>
      <c r="AQ60" s="9">
        <v>0.53780464036300002</v>
      </c>
      <c r="AR60" s="9">
        <v>1</v>
      </c>
      <c r="AS60" s="9">
        <v>0.52863663662490001</v>
      </c>
      <c r="AT60" s="8"/>
    </row>
    <row r="61" spans="1:46" x14ac:dyDescent="0.2">
      <c r="A61" s="24"/>
      <c r="B61" s="24"/>
      <c r="C61" s="24"/>
      <c r="D61" s="10">
        <v>314</v>
      </c>
      <c r="E61" s="10">
        <v>33</v>
      </c>
      <c r="F61" s="10">
        <v>64</v>
      </c>
      <c r="G61" s="10">
        <v>57</v>
      </c>
      <c r="H61" s="10">
        <v>63</v>
      </c>
      <c r="I61" s="10">
        <v>89</v>
      </c>
      <c r="J61" s="10">
        <v>174</v>
      </c>
      <c r="K61" s="10">
        <v>139</v>
      </c>
      <c r="L61" s="10">
        <v>140</v>
      </c>
      <c r="M61" s="10">
        <v>107</v>
      </c>
      <c r="N61" s="10">
        <v>65</v>
      </c>
      <c r="O61" s="10">
        <v>0</v>
      </c>
      <c r="P61" s="10">
        <v>23</v>
      </c>
      <c r="Q61" s="10">
        <v>12</v>
      </c>
      <c r="R61" s="10">
        <v>57</v>
      </c>
      <c r="S61" s="10">
        <v>32</v>
      </c>
      <c r="T61" s="10">
        <v>56</v>
      </c>
      <c r="U61" s="10">
        <v>71</v>
      </c>
      <c r="V61" s="10">
        <v>63</v>
      </c>
      <c r="W61" s="10">
        <v>19</v>
      </c>
      <c r="X61" s="10">
        <v>18</v>
      </c>
      <c r="Y61" s="10">
        <v>16</v>
      </c>
      <c r="Z61" s="10">
        <v>51</v>
      </c>
      <c r="AA61" s="10">
        <v>52</v>
      </c>
      <c r="AB61" s="10">
        <v>35</v>
      </c>
      <c r="AC61" s="10">
        <v>123</v>
      </c>
      <c r="AD61" s="10">
        <v>12</v>
      </c>
      <c r="AE61" s="10">
        <v>38</v>
      </c>
      <c r="AF61" s="10">
        <v>54</v>
      </c>
      <c r="AG61" s="10">
        <v>125</v>
      </c>
      <c r="AH61" s="10">
        <v>82</v>
      </c>
      <c r="AI61" s="10">
        <v>2</v>
      </c>
      <c r="AJ61" s="10">
        <v>57</v>
      </c>
      <c r="AK61" s="10">
        <v>21</v>
      </c>
      <c r="AL61" s="10">
        <v>5</v>
      </c>
      <c r="AM61" s="10">
        <v>10</v>
      </c>
      <c r="AN61" s="10">
        <v>31</v>
      </c>
      <c r="AO61" s="10">
        <v>13</v>
      </c>
      <c r="AP61" s="10">
        <v>2</v>
      </c>
      <c r="AQ61" s="10">
        <v>13</v>
      </c>
      <c r="AR61" s="10">
        <v>4</v>
      </c>
      <c r="AS61" s="10">
        <v>158</v>
      </c>
      <c r="AT61" s="8"/>
    </row>
    <row r="62" spans="1:46" x14ac:dyDescent="0.2">
      <c r="A62" s="24"/>
      <c r="B62" s="24"/>
      <c r="C62" s="24"/>
      <c r="D62" s="11" t="s">
        <v>118</v>
      </c>
      <c r="E62" s="11"/>
      <c r="F62" s="11"/>
      <c r="G62" s="11"/>
      <c r="H62" s="11"/>
      <c r="I62" s="11"/>
      <c r="J62" s="11"/>
      <c r="K62" s="11"/>
      <c r="L62" s="11"/>
      <c r="M62" s="11"/>
      <c r="N62" s="12" t="s">
        <v>222</v>
      </c>
      <c r="O62" s="11" t="s">
        <v>118</v>
      </c>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8"/>
    </row>
    <row r="63" spans="1:46" x14ac:dyDescent="0.2">
      <c r="A63" s="26"/>
      <c r="B63" s="26"/>
      <c r="C63" s="23" t="s">
        <v>56</v>
      </c>
      <c r="D63" s="9">
        <v>1</v>
      </c>
      <c r="E63" s="9">
        <v>1</v>
      </c>
      <c r="F63" s="9">
        <v>1</v>
      </c>
      <c r="G63" s="9">
        <v>1</v>
      </c>
      <c r="H63" s="9">
        <v>1</v>
      </c>
      <c r="I63" s="9">
        <v>1</v>
      </c>
      <c r="J63" s="9">
        <v>1</v>
      </c>
      <c r="K63" s="9">
        <v>1</v>
      </c>
      <c r="L63" s="9">
        <v>1</v>
      </c>
      <c r="M63" s="9">
        <v>1</v>
      </c>
      <c r="N63" s="9">
        <v>1</v>
      </c>
      <c r="O63" s="9"/>
      <c r="P63" s="9">
        <v>1</v>
      </c>
      <c r="Q63" s="9">
        <v>1</v>
      </c>
      <c r="R63" s="9">
        <v>1</v>
      </c>
      <c r="S63" s="9">
        <v>1</v>
      </c>
      <c r="T63" s="9">
        <v>1</v>
      </c>
      <c r="U63" s="9">
        <v>1</v>
      </c>
      <c r="V63" s="9">
        <v>1</v>
      </c>
      <c r="W63" s="9">
        <v>1</v>
      </c>
      <c r="X63" s="9">
        <v>1</v>
      </c>
      <c r="Y63" s="9">
        <v>1</v>
      </c>
      <c r="Z63" s="9">
        <v>1</v>
      </c>
      <c r="AA63" s="9">
        <v>1</v>
      </c>
      <c r="AB63" s="9">
        <v>1</v>
      </c>
      <c r="AC63" s="9">
        <v>1</v>
      </c>
      <c r="AD63" s="9">
        <v>1</v>
      </c>
      <c r="AE63" s="9">
        <v>1</v>
      </c>
      <c r="AF63" s="9">
        <v>1</v>
      </c>
      <c r="AG63" s="9">
        <v>1</v>
      </c>
      <c r="AH63" s="9">
        <v>1</v>
      </c>
      <c r="AI63" s="9">
        <v>1</v>
      </c>
      <c r="AJ63" s="9">
        <v>1</v>
      </c>
      <c r="AK63" s="9">
        <v>1</v>
      </c>
      <c r="AL63" s="9">
        <v>1</v>
      </c>
      <c r="AM63" s="9">
        <v>1</v>
      </c>
      <c r="AN63" s="9">
        <v>1</v>
      </c>
      <c r="AO63" s="9">
        <v>1</v>
      </c>
      <c r="AP63" s="9">
        <v>1</v>
      </c>
      <c r="AQ63" s="9">
        <v>1</v>
      </c>
      <c r="AR63" s="9">
        <v>1</v>
      </c>
      <c r="AS63" s="9">
        <v>1</v>
      </c>
      <c r="AT63" s="8"/>
    </row>
    <row r="64" spans="1:46" x14ac:dyDescent="0.2">
      <c r="A64" s="24"/>
      <c r="B64" s="24"/>
      <c r="C64" s="24"/>
      <c r="D64" s="10">
        <v>689</v>
      </c>
      <c r="E64" s="10">
        <v>59</v>
      </c>
      <c r="F64" s="10">
        <v>123</v>
      </c>
      <c r="G64" s="10">
        <v>126</v>
      </c>
      <c r="H64" s="10">
        <v>146</v>
      </c>
      <c r="I64" s="10">
        <v>221</v>
      </c>
      <c r="J64" s="10">
        <v>379</v>
      </c>
      <c r="K64" s="10">
        <v>304</v>
      </c>
      <c r="L64" s="10">
        <v>353</v>
      </c>
      <c r="M64" s="10">
        <v>238</v>
      </c>
      <c r="N64" s="10">
        <v>94</v>
      </c>
      <c r="O64" s="10">
        <v>0</v>
      </c>
      <c r="P64" s="10">
        <v>43</v>
      </c>
      <c r="Q64" s="10">
        <v>31</v>
      </c>
      <c r="R64" s="10">
        <v>136</v>
      </c>
      <c r="S64" s="10">
        <v>77</v>
      </c>
      <c r="T64" s="10">
        <v>112</v>
      </c>
      <c r="U64" s="10">
        <v>165</v>
      </c>
      <c r="V64" s="10">
        <v>125</v>
      </c>
      <c r="W64" s="10">
        <v>52</v>
      </c>
      <c r="X64" s="10">
        <v>38</v>
      </c>
      <c r="Y64" s="10">
        <v>34</v>
      </c>
      <c r="Z64" s="10">
        <v>104</v>
      </c>
      <c r="AA64" s="10">
        <v>121</v>
      </c>
      <c r="AB64" s="10">
        <v>69</v>
      </c>
      <c r="AC64" s="10">
        <v>271</v>
      </c>
      <c r="AD64" s="10">
        <v>32</v>
      </c>
      <c r="AE64" s="10">
        <v>92</v>
      </c>
      <c r="AF64" s="10">
        <v>123</v>
      </c>
      <c r="AG64" s="10">
        <v>255</v>
      </c>
      <c r="AH64" s="10">
        <v>180</v>
      </c>
      <c r="AI64" s="10">
        <v>5</v>
      </c>
      <c r="AJ64" s="10">
        <v>131</v>
      </c>
      <c r="AK64" s="10">
        <v>35</v>
      </c>
      <c r="AL64" s="10">
        <v>12</v>
      </c>
      <c r="AM64" s="10">
        <v>26</v>
      </c>
      <c r="AN64" s="10">
        <v>85</v>
      </c>
      <c r="AO64" s="10">
        <v>35</v>
      </c>
      <c r="AP64" s="10">
        <v>3</v>
      </c>
      <c r="AQ64" s="10">
        <v>24</v>
      </c>
      <c r="AR64" s="10">
        <v>4</v>
      </c>
      <c r="AS64" s="10">
        <v>334</v>
      </c>
      <c r="AT64" s="8"/>
    </row>
    <row r="65" spans="1:46" x14ac:dyDescent="0.2">
      <c r="A65" s="24"/>
      <c r="B65" s="24"/>
      <c r="C65" s="24"/>
      <c r="D65" s="11" t="s">
        <v>118</v>
      </c>
      <c r="E65" s="11" t="s">
        <v>118</v>
      </c>
      <c r="F65" s="11" t="s">
        <v>118</v>
      </c>
      <c r="G65" s="11" t="s">
        <v>118</v>
      </c>
      <c r="H65" s="11" t="s">
        <v>118</v>
      </c>
      <c r="I65" s="11" t="s">
        <v>118</v>
      </c>
      <c r="J65" s="11" t="s">
        <v>118</v>
      </c>
      <c r="K65" s="11" t="s">
        <v>118</v>
      </c>
      <c r="L65" s="11" t="s">
        <v>118</v>
      </c>
      <c r="M65" s="11" t="s">
        <v>118</v>
      </c>
      <c r="N65" s="11" t="s">
        <v>118</v>
      </c>
      <c r="O65" s="11" t="s">
        <v>118</v>
      </c>
      <c r="P65" s="11" t="s">
        <v>118</v>
      </c>
      <c r="Q65" s="11" t="s">
        <v>118</v>
      </c>
      <c r="R65" s="11" t="s">
        <v>118</v>
      </c>
      <c r="S65" s="11" t="s">
        <v>118</v>
      </c>
      <c r="T65" s="11" t="s">
        <v>118</v>
      </c>
      <c r="U65" s="11" t="s">
        <v>118</v>
      </c>
      <c r="V65" s="11" t="s">
        <v>118</v>
      </c>
      <c r="W65" s="11" t="s">
        <v>118</v>
      </c>
      <c r="X65" s="11" t="s">
        <v>118</v>
      </c>
      <c r="Y65" s="11" t="s">
        <v>118</v>
      </c>
      <c r="Z65" s="11" t="s">
        <v>118</v>
      </c>
      <c r="AA65" s="11" t="s">
        <v>118</v>
      </c>
      <c r="AB65" s="11" t="s">
        <v>118</v>
      </c>
      <c r="AC65" s="11" t="s">
        <v>118</v>
      </c>
      <c r="AD65" s="11" t="s">
        <v>118</v>
      </c>
      <c r="AE65" s="11" t="s">
        <v>118</v>
      </c>
      <c r="AF65" s="11" t="s">
        <v>118</v>
      </c>
      <c r="AG65" s="11" t="s">
        <v>118</v>
      </c>
      <c r="AH65" s="11" t="s">
        <v>118</v>
      </c>
      <c r="AI65" s="11" t="s">
        <v>118</v>
      </c>
      <c r="AJ65" s="11" t="s">
        <v>118</v>
      </c>
      <c r="AK65" s="11" t="s">
        <v>118</v>
      </c>
      <c r="AL65" s="11" t="s">
        <v>118</v>
      </c>
      <c r="AM65" s="11" t="s">
        <v>118</v>
      </c>
      <c r="AN65" s="11" t="s">
        <v>118</v>
      </c>
      <c r="AO65" s="11" t="s">
        <v>118</v>
      </c>
      <c r="AP65" s="11" t="s">
        <v>118</v>
      </c>
      <c r="AQ65" s="11" t="s">
        <v>118</v>
      </c>
      <c r="AR65" s="11" t="s">
        <v>118</v>
      </c>
      <c r="AS65" s="11" t="s">
        <v>118</v>
      </c>
      <c r="AT65" s="8"/>
    </row>
    <row r="66" spans="1:46" x14ac:dyDescent="0.2">
      <c r="A66" s="26"/>
      <c r="B66" s="23" t="s">
        <v>223</v>
      </c>
      <c r="C66" s="23" t="s">
        <v>82</v>
      </c>
      <c r="D66" s="9">
        <v>0.3032267885055</v>
      </c>
      <c r="E66" s="9">
        <v>0.27846671825710001</v>
      </c>
      <c r="F66" s="9">
        <v>0.38680409933749998</v>
      </c>
      <c r="G66" s="9">
        <v>0.30016339665960001</v>
      </c>
      <c r="H66" s="9">
        <v>0.27613016355179998</v>
      </c>
      <c r="I66" s="9">
        <v>0.29278296719960001</v>
      </c>
      <c r="J66" s="9">
        <v>0.28070780437490001</v>
      </c>
      <c r="K66" s="9">
        <v>0.32616633020710001</v>
      </c>
      <c r="L66" s="9">
        <v>0.50627442395620004</v>
      </c>
      <c r="M66" s="9">
        <v>6.5916247413739998E-2</v>
      </c>
      <c r="N66" s="9">
        <v>0.19949339801560001</v>
      </c>
      <c r="O66" s="9"/>
      <c r="P66" s="9">
        <v>0.33860335025010002</v>
      </c>
      <c r="Q66" s="9">
        <v>0.29266705586309999</v>
      </c>
      <c r="R66" s="9">
        <v>0.24126618171040001</v>
      </c>
      <c r="S66" s="9">
        <v>0.40065998771729999</v>
      </c>
      <c r="T66" s="9">
        <v>0.35664893767</v>
      </c>
      <c r="U66" s="9">
        <v>0.2462494015519</v>
      </c>
      <c r="V66" s="9">
        <v>0.31852114485720001</v>
      </c>
      <c r="W66" s="9">
        <v>0.3787423514885</v>
      </c>
      <c r="X66" s="9">
        <v>0.34195087871520002</v>
      </c>
      <c r="Y66" s="9">
        <v>0.31546311686189998</v>
      </c>
      <c r="Z66" s="9">
        <v>0.2771016774949</v>
      </c>
      <c r="AA66" s="9">
        <v>0.25934326025150001</v>
      </c>
      <c r="AB66" s="9">
        <v>0.26913479161479997</v>
      </c>
      <c r="AC66" s="9">
        <v>0.3274140753393</v>
      </c>
      <c r="AD66" s="9">
        <v>0.42150811864519999</v>
      </c>
      <c r="AE66" s="9">
        <v>0.38290174137560001</v>
      </c>
      <c r="AF66" s="9">
        <v>0.2472403170868</v>
      </c>
      <c r="AG66" s="9">
        <v>0.27076374313079998</v>
      </c>
      <c r="AH66" s="9">
        <v>0.3122411498889</v>
      </c>
      <c r="AI66" s="9">
        <v>0.67876511413179996</v>
      </c>
      <c r="AJ66" s="9">
        <v>0.19669483673839999</v>
      </c>
      <c r="AK66" s="9">
        <v>0.2043650826624</v>
      </c>
      <c r="AL66" s="9">
        <v>0.46372042961999999</v>
      </c>
      <c r="AM66" s="9">
        <v>0.48503861270949999</v>
      </c>
      <c r="AN66" s="9">
        <v>0.35896634868060001</v>
      </c>
      <c r="AO66" s="9">
        <v>0.34735542916529999</v>
      </c>
      <c r="AP66" s="9">
        <v>0.48394358315929997</v>
      </c>
      <c r="AQ66" s="9">
        <v>0.2625099699124</v>
      </c>
      <c r="AR66" s="9">
        <v>0</v>
      </c>
      <c r="AS66" s="9">
        <v>0.32541054668039998</v>
      </c>
      <c r="AT66" s="8"/>
    </row>
    <row r="67" spans="1:46" x14ac:dyDescent="0.2">
      <c r="A67" s="24"/>
      <c r="B67" s="24"/>
      <c r="C67" s="24"/>
      <c r="D67" s="10">
        <v>204</v>
      </c>
      <c r="E67" s="10">
        <v>18</v>
      </c>
      <c r="F67" s="10">
        <v>44</v>
      </c>
      <c r="G67" s="10">
        <v>32</v>
      </c>
      <c r="H67" s="10">
        <v>45</v>
      </c>
      <c r="I67" s="10">
        <v>60</v>
      </c>
      <c r="J67" s="10">
        <v>111</v>
      </c>
      <c r="K67" s="10">
        <v>90</v>
      </c>
      <c r="L67" s="10">
        <v>174</v>
      </c>
      <c r="M67" s="10">
        <v>15</v>
      </c>
      <c r="N67" s="10">
        <v>14</v>
      </c>
      <c r="O67" s="10">
        <v>0</v>
      </c>
      <c r="P67" s="10">
        <v>14</v>
      </c>
      <c r="Q67" s="10">
        <v>9</v>
      </c>
      <c r="R67" s="10">
        <v>37</v>
      </c>
      <c r="S67" s="10">
        <v>27</v>
      </c>
      <c r="T67" s="10">
        <v>35</v>
      </c>
      <c r="U67" s="10">
        <v>42</v>
      </c>
      <c r="V67" s="10">
        <v>40</v>
      </c>
      <c r="W67" s="10">
        <v>18</v>
      </c>
      <c r="X67" s="10">
        <v>13</v>
      </c>
      <c r="Y67" s="10">
        <v>10</v>
      </c>
      <c r="Z67" s="10">
        <v>29</v>
      </c>
      <c r="AA67" s="10">
        <v>32</v>
      </c>
      <c r="AB67" s="10">
        <v>16</v>
      </c>
      <c r="AC67" s="10">
        <v>86</v>
      </c>
      <c r="AD67" s="10">
        <v>12</v>
      </c>
      <c r="AE67" s="10">
        <v>32</v>
      </c>
      <c r="AF67" s="10">
        <v>30</v>
      </c>
      <c r="AG67" s="10">
        <v>72</v>
      </c>
      <c r="AH67" s="10">
        <v>54</v>
      </c>
      <c r="AI67" s="10">
        <v>3</v>
      </c>
      <c r="AJ67" s="10">
        <v>28</v>
      </c>
      <c r="AK67" s="10">
        <v>9</v>
      </c>
      <c r="AL67" s="10">
        <v>4</v>
      </c>
      <c r="AM67" s="10">
        <v>8</v>
      </c>
      <c r="AN67" s="10">
        <v>30</v>
      </c>
      <c r="AO67" s="10">
        <v>12</v>
      </c>
      <c r="AP67" s="10">
        <v>1</v>
      </c>
      <c r="AQ67" s="10">
        <v>6</v>
      </c>
      <c r="AR67" s="10">
        <v>0</v>
      </c>
      <c r="AS67" s="10">
        <v>106</v>
      </c>
      <c r="AT67" s="8"/>
    </row>
    <row r="68" spans="1:46" x14ac:dyDescent="0.2">
      <c r="A68" s="24"/>
      <c r="B68" s="24"/>
      <c r="C68" s="24"/>
      <c r="D68" s="11" t="s">
        <v>118</v>
      </c>
      <c r="E68" s="11"/>
      <c r="F68" s="11"/>
      <c r="G68" s="11"/>
      <c r="H68" s="11"/>
      <c r="I68" s="11"/>
      <c r="J68" s="11"/>
      <c r="K68" s="11"/>
      <c r="L68" s="12" t="s">
        <v>184</v>
      </c>
      <c r="M68" s="11"/>
      <c r="N68" s="12" t="s">
        <v>125</v>
      </c>
      <c r="O68" s="11" t="s">
        <v>118</v>
      </c>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8"/>
    </row>
    <row r="69" spans="1:46" x14ac:dyDescent="0.2">
      <c r="A69" s="26"/>
      <c r="B69" s="26"/>
      <c r="C69" s="23" t="s">
        <v>83</v>
      </c>
      <c r="D69" s="9">
        <v>0.17711557866149999</v>
      </c>
      <c r="E69" s="9">
        <v>9.7511545087750007E-2</v>
      </c>
      <c r="F69" s="9">
        <v>0.16457339702320001</v>
      </c>
      <c r="G69" s="9">
        <v>0.18167528399050001</v>
      </c>
      <c r="H69" s="9">
        <v>0.17790178626360001</v>
      </c>
      <c r="I69" s="9">
        <v>0.22085803813409999</v>
      </c>
      <c r="J69" s="9">
        <v>0.20448858502209999</v>
      </c>
      <c r="K69" s="9">
        <v>0.14141118717359999</v>
      </c>
      <c r="L69" s="9">
        <v>3.0222993334809999E-2</v>
      </c>
      <c r="M69" s="9">
        <v>0.4066052508577</v>
      </c>
      <c r="N69" s="9">
        <v>0.1269413872763</v>
      </c>
      <c r="O69" s="9"/>
      <c r="P69" s="9">
        <v>0.21217812881350001</v>
      </c>
      <c r="Q69" s="9">
        <v>9.8213528312699999E-2</v>
      </c>
      <c r="R69" s="9">
        <v>0.20406859149439999</v>
      </c>
      <c r="S69" s="9">
        <v>0.13537728468980001</v>
      </c>
      <c r="T69" s="9">
        <v>0.15781565292790001</v>
      </c>
      <c r="U69" s="9">
        <v>0.23295193282740001</v>
      </c>
      <c r="V69" s="9">
        <v>0.13378077523330001</v>
      </c>
      <c r="W69" s="9">
        <v>0.216922071148</v>
      </c>
      <c r="X69" s="9">
        <v>0.1612193982057</v>
      </c>
      <c r="Y69" s="9">
        <v>0.1982743853892</v>
      </c>
      <c r="Z69" s="9">
        <v>0.13878307394799999</v>
      </c>
      <c r="AA69" s="9">
        <v>0.1747834209735</v>
      </c>
      <c r="AB69" s="9">
        <v>0.1771385182386</v>
      </c>
      <c r="AC69" s="9">
        <v>0.1902799375566</v>
      </c>
      <c r="AD69" s="9">
        <v>0.17314538805150001</v>
      </c>
      <c r="AE69" s="9">
        <v>0.18892579570320001</v>
      </c>
      <c r="AF69" s="9">
        <v>0.1737935545931</v>
      </c>
      <c r="AG69" s="9">
        <v>0.17609840388959999</v>
      </c>
      <c r="AH69" s="9">
        <v>0.18119021383309999</v>
      </c>
      <c r="AI69" s="9">
        <v>0</v>
      </c>
      <c r="AJ69" s="9">
        <v>0.2608196566073</v>
      </c>
      <c r="AK69" s="9">
        <v>0.13888380680840001</v>
      </c>
      <c r="AL69" s="9">
        <v>4.062178306329E-2</v>
      </c>
      <c r="AM69" s="9">
        <v>0.21496922787039999</v>
      </c>
      <c r="AN69" s="9">
        <v>0.16874004388389999</v>
      </c>
      <c r="AO69" s="9">
        <v>0.13757278056719999</v>
      </c>
      <c r="AP69" s="9">
        <v>0</v>
      </c>
      <c r="AQ69" s="9">
        <v>0.21952289152230001</v>
      </c>
      <c r="AR69" s="9">
        <v>0</v>
      </c>
      <c r="AS69" s="9">
        <v>0.1564266986052</v>
      </c>
      <c r="AT69" s="8"/>
    </row>
    <row r="70" spans="1:46" x14ac:dyDescent="0.2">
      <c r="A70" s="24"/>
      <c r="B70" s="24"/>
      <c r="C70" s="24"/>
      <c r="D70" s="10">
        <v>131</v>
      </c>
      <c r="E70" s="10">
        <v>7</v>
      </c>
      <c r="F70" s="10">
        <v>20</v>
      </c>
      <c r="G70" s="10">
        <v>28</v>
      </c>
      <c r="H70" s="10">
        <v>22</v>
      </c>
      <c r="I70" s="10">
        <v>51</v>
      </c>
      <c r="J70" s="10">
        <v>79</v>
      </c>
      <c r="K70" s="10">
        <v>50</v>
      </c>
      <c r="L70" s="10">
        <v>11</v>
      </c>
      <c r="M70" s="10">
        <v>109</v>
      </c>
      <c r="N70" s="10">
        <v>11</v>
      </c>
      <c r="O70" s="10">
        <v>0</v>
      </c>
      <c r="P70" s="10">
        <v>11</v>
      </c>
      <c r="Q70" s="10">
        <v>6</v>
      </c>
      <c r="R70" s="10">
        <v>29</v>
      </c>
      <c r="S70" s="10">
        <v>11</v>
      </c>
      <c r="T70" s="10">
        <v>17</v>
      </c>
      <c r="U70" s="10">
        <v>37</v>
      </c>
      <c r="V70" s="10">
        <v>20</v>
      </c>
      <c r="W70" s="10">
        <v>13</v>
      </c>
      <c r="X70" s="10">
        <v>7</v>
      </c>
      <c r="Y70" s="10">
        <v>8</v>
      </c>
      <c r="Z70" s="10">
        <v>18</v>
      </c>
      <c r="AA70" s="10">
        <v>25</v>
      </c>
      <c r="AB70" s="10">
        <v>17</v>
      </c>
      <c r="AC70" s="10">
        <v>43</v>
      </c>
      <c r="AD70" s="10">
        <v>7</v>
      </c>
      <c r="AE70" s="10">
        <v>22</v>
      </c>
      <c r="AF70" s="10">
        <v>27</v>
      </c>
      <c r="AG70" s="10">
        <v>43</v>
      </c>
      <c r="AH70" s="10">
        <v>32</v>
      </c>
      <c r="AI70" s="10">
        <v>0</v>
      </c>
      <c r="AJ70" s="10">
        <v>36</v>
      </c>
      <c r="AK70" s="10">
        <v>6</v>
      </c>
      <c r="AL70" s="10">
        <v>1</v>
      </c>
      <c r="AM70" s="10">
        <v>7</v>
      </c>
      <c r="AN70" s="10">
        <v>13</v>
      </c>
      <c r="AO70" s="10">
        <v>6</v>
      </c>
      <c r="AP70" s="10">
        <v>0</v>
      </c>
      <c r="AQ70" s="10">
        <v>4</v>
      </c>
      <c r="AR70" s="10">
        <v>0</v>
      </c>
      <c r="AS70" s="10">
        <v>58</v>
      </c>
      <c r="AT70" s="8"/>
    </row>
    <row r="71" spans="1:46" x14ac:dyDescent="0.2">
      <c r="A71" s="24"/>
      <c r="B71" s="24"/>
      <c r="C71" s="24"/>
      <c r="D71" s="11" t="s">
        <v>118</v>
      </c>
      <c r="E71" s="11"/>
      <c r="F71" s="11"/>
      <c r="G71" s="11"/>
      <c r="H71" s="11"/>
      <c r="I71" s="11"/>
      <c r="J71" s="11"/>
      <c r="K71" s="11"/>
      <c r="L71" s="11"/>
      <c r="M71" s="12" t="s">
        <v>224</v>
      </c>
      <c r="N71" s="12" t="s">
        <v>119</v>
      </c>
      <c r="O71" s="11" t="s">
        <v>118</v>
      </c>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8"/>
    </row>
    <row r="72" spans="1:46" x14ac:dyDescent="0.2">
      <c r="A72" s="26"/>
      <c r="B72" s="26"/>
      <c r="C72" s="23" t="s">
        <v>214</v>
      </c>
      <c r="D72" s="9">
        <v>0.51965763283300004</v>
      </c>
      <c r="E72" s="9">
        <v>0.62402173665509997</v>
      </c>
      <c r="F72" s="9">
        <v>0.44862250363930001</v>
      </c>
      <c r="G72" s="9">
        <v>0.51816131934989995</v>
      </c>
      <c r="H72" s="9">
        <v>0.54596805018460004</v>
      </c>
      <c r="I72" s="9">
        <v>0.4863589946663</v>
      </c>
      <c r="J72" s="9">
        <v>0.51480361060299995</v>
      </c>
      <c r="K72" s="9">
        <v>0.53242248261930003</v>
      </c>
      <c r="L72" s="9">
        <v>0.46350258270900002</v>
      </c>
      <c r="M72" s="9">
        <v>0.5274785017286</v>
      </c>
      <c r="N72" s="9">
        <v>0.67356521470809994</v>
      </c>
      <c r="O72" s="9"/>
      <c r="P72" s="9">
        <v>0.44921852093640002</v>
      </c>
      <c r="Q72" s="9">
        <v>0.60911941582420004</v>
      </c>
      <c r="R72" s="9">
        <v>0.55466522679530006</v>
      </c>
      <c r="S72" s="9">
        <v>0.46396272759290003</v>
      </c>
      <c r="T72" s="9">
        <v>0.48553540940209999</v>
      </c>
      <c r="U72" s="9">
        <v>0.52079866562069999</v>
      </c>
      <c r="V72" s="9">
        <v>0.54769807990950004</v>
      </c>
      <c r="W72" s="9">
        <v>0.40433557736350001</v>
      </c>
      <c r="X72" s="9">
        <v>0.49682972307899997</v>
      </c>
      <c r="Y72" s="9">
        <v>0.48626249774890001</v>
      </c>
      <c r="Z72" s="9">
        <v>0.58411524855709995</v>
      </c>
      <c r="AA72" s="9">
        <v>0.56587331877489999</v>
      </c>
      <c r="AB72" s="9">
        <v>0.55372669014660003</v>
      </c>
      <c r="AC72" s="9">
        <v>0.4823059871041</v>
      </c>
      <c r="AD72" s="9">
        <v>0.40534649330330003</v>
      </c>
      <c r="AE72" s="9">
        <v>0.42817246292119998</v>
      </c>
      <c r="AF72" s="9">
        <v>0.57896612832000005</v>
      </c>
      <c r="AG72" s="9">
        <v>0.55313785297960005</v>
      </c>
      <c r="AH72" s="9">
        <v>0.50656863627790005</v>
      </c>
      <c r="AI72" s="9">
        <v>0.32123488586819998</v>
      </c>
      <c r="AJ72" s="9">
        <v>0.54248550665420003</v>
      </c>
      <c r="AK72" s="9">
        <v>0.65675111052930002</v>
      </c>
      <c r="AL72" s="9">
        <v>0.49565778731670002</v>
      </c>
      <c r="AM72" s="9">
        <v>0.29999215942000002</v>
      </c>
      <c r="AN72" s="9">
        <v>0.47229360743549997</v>
      </c>
      <c r="AO72" s="9">
        <v>0.51507179026759997</v>
      </c>
      <c r="AP72" s="9">
        <v>0.51605641684070003</v>
      </c>
      <c r="AQ72" s="9">
        <v>0.51796713856529997</v>
      </c>
      <c r="AR72" s="9">
        <v>1</v>
      </c>
      <c r="AS72" s="9">
        <v>0.51816275471450002</v>
      </c>
      <c r="AT72" s="8"/>
    </row>
    <row r="73" spans="1:46" x14ac:dyDescent="0.2">
      <c r="A73" s="24"/>
      <c r="B73" s="24"/>
      <c r="C73" s="24"/>
      <c r="D73" s="10">
        <v>347</v>
      </c>
      <c r="E73" s="10">
        <v>34</v>
      </c>
      <c r="F73" s="10">
        <v>57</v>
      </c>
      <c r="G73" s="10">
        <v>66</v>
      </c>
      <c r="H73" s="10">
        <v>78</v>
      </c>
      <c r="I73" s="10">
        <v>106</v>
      </c>
      <c r="J73" s="10">
        <v>187</v>
      </c>
      <c r="K73" s="10">
        <v>159</v>
      </c>
      <c r="L73" s="10">
        <v>163</v>
      </c>
      <c r="M73" s="10">
        <v>112</v>
      </c>
      <c r="N73" s="10">
        <v>69</v>
      </c>
      <c r="O73" s="10">
        <v>0</v>
      </c>
      <c r="P73" s="10">
        <v>18</v>
      </c>
      <c r="Q73" s="10">
        <v>16</v>
      </c>
      <c r="R73" s="10">
        <v>68</v>
      </c>
      <c r="S73" s="10">
        <v>36</v>
      </c>
      <c r="T73" s="10">
        <v>58</v>
      </c>
      <c r="U73" s="10">
        <v>86</v>
      </c>
      <c r="V73" s="10">
        <v>65</v>
      </c>
      <c r="W73" s="10">
        <v>21</v>
      </c>
      <c r="X73" s="10">
        <v>18</v>
      </c>
      <c r="Y73" s="10">
        <v>16</v>
      </c>
      <c r="Z73" s="10">
        <v>56</v>
      </c>
      <c r="AA73" s="10">
        <v>62</v>
      </c>
      <c r="AB73" s="10">
        <v>38</v>
      </c>
      <c r="AC73" s="10">
        <v>136</v>
      </c>
      <c r="AD73" s="10">
        <v>11</v>
      </c>
      <c r="AE73" s="10">
        <v>41</v>
      </c>
      <c r="AF73" s="10">
        <v>65</v>
      </c>
      <c r="AG73" s="10">
        <v>139</v>
      </c>
      <c r="AH73" s="10">
        <v>89</v>
      </c>
      <c r="AI73" s="10">
        <v>1</v>
      </c>
      <c r="AJ73" s="10">
        <v>67</v>
      </c>
      <c r="AK73" s="10">
        <v>21</v>
      </c>
      <c r="AL73" s="10">
        <v>7</v>
      </c>
      <c r="AM73" s="10">
        <v>11</v>
      </c>
      <c r="AN73" s="10">
        <v>41</v>
      </c>
      <c r="AO73" s="10">
        <v>18</v>
      </c>
      <c r="AP73" s="10">
        <v>2</v>
      </c>
      <c r="AQ73" s="10">
        <v>11</v>
      </c>
      <c r="AR73" s="10">
        <v>3</v>
      </c>
      <c r="AS73" s="10">
        <v>166</v>
      </c>
      <c r="AT73" s="8"/>
    </row>
    <row r="74" spans="1:46" x14ac:dyDescent="0.2">
      <c r="A74" s="24"/>
      <c r="B74" s="24"/>
      <c r="C74" s="24"/>
      <c r="D74" s="11" t="s">
        <v>118</v>
      </c>
      <c r="E74" s="11"/>
      <c r="F74" s="11"/>
      <c r="G74" s="11"/>
      <c r="H74" s="11"/>
      <c r="I74" s="11"/>
      <c r="J74" s="11"/>
      <c r="K74" s="11"/>
      <c r="L74" s="11"/>
      <c r="M74" s="11"/>
      <c r="N74" s="12" t="s">
        <v>119</v>
      </c>
      <c r="O74" s="11" t="s">
        <v>118</v>
      </c>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8"/>
    </row>
    <row r="75" spans="1:46" x14ac:dyDescent="0.2">
      <c r="A75" s="26"/>
      <c r="B75" s="26"/>
      <c r="C75" s="23" t="s">
        <v>56</v>
      </c>
      <c r="D75" s="9">
        <v>1</v>
      </c>
      <c r="E75" s="9">
        <v>1</v>
      </c>
      <c r="F75" s="9">
        <v>1</v>
      </c>
      <c r="G75" s="9">
        <v>1</v>
      </c>
      <c r="H75" s="9">
        <v>1</v>
      </c>
      <c r="I75" s="9">
        <v>1</v>
      </c>
      <c r="J75" s="9">
        <v>1</v>
      </c>
      <c r="K75" s="9">
        <v>1</v>
      </c>
      <c r="L75" s="9">
        <v>1</v>
      </c>
      <c r="M75" s="9">
        <v>1</v>
      </c>
      <c r="N75" s="9">
        <v>1</v>
      </c>
      <c r="O75" s="9"/>
      <c r="P75" s="9">
        <v>1</v>
      </c>
      <c r="Q75" s="9">
        <v>1</v>
      </c>
      <c r="R75" s="9">
        <v>1</v>
      </c>
      <c r="S75" s="9">
        <v>1</v>
      </c>
      <c r="T75" s="9">
        <v>1</v>
      </c>
      <c r="U75" s="9">
        <v>1</v>
      </c>
      <c r="V75" s="9">
        <v>1</v>
      </c>
      <c r="W75" s="9">
        <v>1</v>
      </c>
      <c r="X75" s="9">
        <v>1</v>
      </c>
      <c r="Y75" s="9">
        <v>1</v>
      </c>
      <c r="Z75" s="9">
        <v>1</v>
      </c>
      <c r="AA75" s="9">
        <v>1</v>
      </c>
      <c r="AB75" s="9">
        <v>1</v>
      </c>
      <c r="AC75" s="9">
        <v>1</v>
      </c>
      <c r="AD75" s="9">
        <v>1</v>
      </c>
      <c r="AE75" s="9">
        <v>1</v>
      </c>
      <c r="AF75" s="9">
        <v>1</v>
      </c>
      <c r="AG75" s="9">
        <v>1</v>
      </c>
      <c r="AH75" s="9">
        <v>1</v>
      </c>
      <c r="AI75" s="9">
        <v>1</v>
      </c>
      <c r="AJ75" s="9">
        <v>1</v>
      </c>
      <c r="AK75" s="9">
        <v>1</v>
      </c>
      <c r="AL75" s="9">
        <v>1</v>
      </c>
      <c r="AM75" s="9">
        <v>1</v>
      </c>
      <c r="AN75" s="9">
        <v>1</v>
      </c>
      <c r="AO75" s="9">
        <v>1</v>
      </c>
      <c r="AP75" s="9">
        <v>1</v>
      </c>
      <c r="AQ75" s="9">
        <v>1</v>
      </c>
      <c r="AR75" s="9">
        <v>1</v>
      </c>
      <c r="AS75" s="9">
        <v>1</v>
      </c>
      <c r="AT75" s="8"/>
    </row>
    <row r="76" spans="1:46" x14ac:dyDescent="0.2">
      <c r="A76" s="24"/>
      <c r="B76" s="24"/>
      <c r="C76" s="24"/>
      <c r="D76" s="10">
        <v>682</v>
      </c>
      <c r="E76" s="10">
        <v>59</v>
      </c>
      <c r="F76" s="10">
        <v>121</v>
      </c>
      <c r="G76" s="10">
        <v>126</v>
      </c>
      <c r="H76" s="10">
        <v>145</v>
      </c>
      <c r="I76" s="10">
        <v>217</v>
      </c>
      <c r="J76" s="10">
        <v>377</v>
      </c>
      <c r="K76" s="10">
        <v>299</v>
      </c>
      <c r="L76" s="10">
        <v>348</v>
      </c>
      <c r="M76" s="10">
        <v>236</v>
      </c>
      <c r="N76" s="10">
        <v>94</v>
      </c>
      <c r="O76" s="10">
        <v>0</v>
      </c>
      <c r="P76" s="10">
        <v>43</v>
      </c>
      <c r="Q76" s="10">
        <v>31</v>
      </c>
      <c r="R76" s="10">
        <v>134</v>
      </c>
      <c r="S76" s="10">
        <v>74</v>
      </c>
      <c r="T76" s="10">
        <v>110</v>
      </c>
      <c r="U76" s="10">
        <v>165</v>
      </c>
      <c r="V76" s="10">
        <v>125</v>
      </c>
      <c r="W76" s="10">
        <v>52</v>
      </c>
      <c r="X76" s="10">
        <v>38</v>
      </c>
      <c r="Y76" s="10">
        <v>34</v>
      </c>
      <c r="Z76" s="10">
        <v>103</v>
      </c>
      <c r="AA76" s="10">
        <v>119</v>
      </c>
      <c r="AB76" s="10">
        <v>71</v>
      </c>
      <c r="AC76" s="10">
        <v>265</v>
      </c>
      <c r="AD76" s="10">
        <v>30</v>
      </c>
      <c r="AE76" s="10">
        <v>95</v>
      </c>
      <c r="AF76" s="10">
        <v>122</v>
      </c>
      <c r="AG76" s="10">
        <v>254</v>
      </c>
      <c r="AH76" s="10">
        <v>175</v>
      </c>
      <c r="AI76" s="10">
        <v>4</v>
      </c>
      <c r="AJ76" s="10">
        <v>131</v>
      </c>
      <c r="AK76" s="10">
        <v>36</v>
      </c>
      <c r="AL76" s="10">
        <v>12</v>
      </c>
      <c r="AM76" s="10">
        <v>26</v>
      </c>
      <c r="AN76" s="10">
        <v>84</v>
      </c>
      <c r="AO76" s="10">
        <v>36</v>
      </c>
      <c r="AP76" s="10">
        <v>3</v>
      </c>
      <c r="AQ76" s="10">
        <v>21</v>
      </c>
      <c r="AR76" s="10">
        <v>3</v>
      </c>
      <c r="AS76" s="10">
        <v>330</v>
      </c>
      <c r="AT76" s="8"/>
    </row>
    <row r="77" spans="1:46" x14ac:dyDescent="0.2">
      <c r="A77" s="24"/>
      <c r="B77" s="24"/>
      <c r="C77" s="24"/>
      <c r="D77" s="11" t="s">
        <v>118</v>
      </c>
      <c r="E77" s="11" t="s">
        <v>118</v>
      </c>
      <c r="F77" s="11" t="s">
        <v>118</v>
      </c>
      <c r="G77" s="11" t="s">
        <v>118</v>
      </c>
      <c r="H77" s="11" t="s">
        <v>118</v>
      </c>
      <c r="I77" s="11" t="s">
        <v>118</v>
      </c>
      <c r="J77" s="11" t="s">
        <v>118</v>
      </c>
      <c r="K77" s="11" t="s">
        <v>118</v>
      </c>
      <c r="L77" s="11" t="s">
        <v>118</v>
      </c>
      <c r="M77" s="11" t="s">
        <v>118</v>
      </c>
      <c r="N77" s="11" t="s">
        <v>118</v>
      </c>
      <c r="O77" s="11" t="s">
        <v>118</v>
      </c>
      <c r="P77" s="11" t="s">
        <v>118</v>
      </c>
      <c r="Q77" s="11" t="s">
        <v>118</v>
      </c>
      <c r="R77" s="11" t="s">
        <v>118</v>
      </c>
      <c r="S77" s="11" t="s">
        <v>118</v>
      </c>
      <c r="T77" s="11" t="s">
        <v>118</v>
      </c>
      <c r="U77" s="11" t="s">
        <v>118</v>
      </c>
      <c r="V77" s="11" t="s">
        <v>118</v>
      </c>
      <c r="W77" s="11" t="s">
        <v>118</v>
      </c>
      <c r="X77" s="11" t="s">
        <v>118</v>
      </c>
      <c r="Y77" s="11" t="s">
        <v>118</v>
      </c>
      <c r="Z77" s="11" t="s">
        <v>118</v>
      </c>
      <c r="AA77" s="11" t="s">
        <v>118</v>
      </c>
      <c r="AB77" s="11" t="s">
        <v>118</v>
      </c>
      <c r="AC77" s="11" t="s">
        <v>118</v>
      </c>
      <c r="AD77" s="11" t="s">
        <v>118</v>
      </c>
      <c r="AE77" s="11" t="s">
        <v>118</v>
      </c>
      <c r="AF77" s="11" t="s">
        <v>118</v>
      </c>
      <c r="AG77" s="11" t="s">
        <v>118</v>
      </c>
      <c r="AH77" s="11" t="s">
        <v>118</v>
      </c>
      <c r="AI77" s="11" t="s">
        <v>118</v>
      </c>
      <c r="AJ77" s="11" t="s">
        <v>118</v>
      </c>
      <c r="AK77" s="11" t="s">
        <v>118</v>
      </c>
      <c r="AL77" s="11" t="s">
        <v>118</v>
      </c>
      <c r="AM77" s="11" t="s">
        <v>118</v>
      </c>
      <c r="AN77" s="11" t="s">
        <v>118</v>
      </c>
      <c r="AO77" s="11" t="s">
        <v>118</v>
      </c>
      <c r="AP77" s="11" t="s">
        <v>118</v>
      </c>
      <c r="AQ77" s="11" t="s">
        <v>118</v>
      </c>
      <c r="AR77" s="11" t="s">
        <v>118</v>
      </c>
      <c r="AS77" s="11" t="s">
        <v>118</v>
      </c>
      <c r="AT77" s="8"/>
    </row>
    <row r="78" spans="1:46" x14ac:dyDescent="0.2">
      <c r="A78" s="26"/>
      <c r="B78" s="23" t="s">
        <v>225</v>
      </c>
      <c r="C78" s="23" t="s">
        <v>82</v>
      </c>
      <c r="D78" s="9">
        <v>0.36472745724599998</v>
      </c>
      <c r="E78" s="9">
        <v>0.30261797675289998</v>
      </c>
      <c r="F78" s="9">
        <v>0.43224797028880002</v>
      </c>
      <c r="G78" s="9">
        <v>0.39965732974469997</v>
      </c>
      <c r="H78" s="9">
        <v>0.34037428855530011</v>
      </c>
      <c r="I78" s="9">
        <v>0.36840370762410002</v>
      </c>
      <c r="J78" s="9">
        <v>0.33540209393670001</v>
      </c>
      <c r="K78" s="9">
        <v>0.40157076264530001</v>
      </c>
      <c r="L78" s="9">
        <v>0.66247648969590001</v>
      </c>
      <c r="M78" s="9">
        <v>3.9446272555829998E-2</v>
      </c>
      <c r="N78" s="9">
        <v>0.17606116058150001</v>
      </c>
      <c r="O78" s="9"/>
      <c r="P78" s="9">
        <v>0.24668025021010001</v>
      </c>
      <c r="Q78" s="9">
        <v>0.39217269854159997</v>
      </c>
      <c r="R78" s="9">
        <v>0.32470403060589997</v>
      </c>
      <c r="S78" s="9">
        <v>0.45954276128970001</v>
      </c>
      <c r="T78" s="9">
        <v>0.44857665785770001</v>
      </c>
      <c r="U78" s="9">
        <v>0.32296882454539999</v>
      </c>
      <c r="V78" s="9">
        <v>0.37798895582710001</v>
      </c>
      <c r="W78" s="9">
        <v>0.39217585365099999</v>
      </c>
      <c r="X78" s="9">
        <v>0.29666517672949999</v>
      </c>
      <c r="Y78" s="9">
        <v>0.44624002409550001</v>
      </c>
      <c r="Z78" s="9">
        <v>0.30451247114020003</v>
      </c>
      <c r="AA78" s="9">
        <v>0.27810643989810002</v>
      </c>
      <c r="AB78" s="9">
        <v>0.36992977501619989</v>
      </c>
      <c r="AC78" s="9">
        <v>0.44194548634870001</v>
      </c>
      <c r="AD78" s="9">
        <v>0.29764676424499997</v>
      </c>
      <c r="AE78" s="9">
        <v>0.38298677459140001</v>
      </c>
      <c r="AF78" s="9">
        <v>0.26732996858800001</v>
      </c>
      <c r="AG78" s="9">
        <v>0.37865415762920002</v>
      </c>
      <c r="AH78" s="9">
        <v>0.42972522152949999</v>
      </c>
      <c r="AI78" s="9">
        <v>0.52666043779909999</v>
      </c>
      <c r="AJ78" s="9">
        <v>0.21903754412199999</v>
      </c>
      <c r="AK78" s="9">
        <v>0.16018017352790001</v>
      </c>
      <c r="AL78" s="9">
        <v>0.53587790778660005</v>
      </c>
      <c r="AM78" s="9">
        <v>0.59205842855199997</v>
      </c>
      <c r="AN78" s="9">
        <v>0.37593965534290003</v>
      </c>
      <c r="AO78" s="9">
        <v>0.39527297606189998</v>
      </c>
      <c r="AP78" s="9">
        <v>0</v>
      </c>
      <c r="AQ78" s="9">
        <v>0.54603239402329995</v>
      </c>
      <c r="AR78" s="9">
        <v>0.1142235746516</v>
      </c>
      <c r="AS78" s="9">
        <v>0.42612377718069999</v>
      </c>
      <c r="AT78" s="8"/>
    </row>
    <row r="79" spans="1:46" x14ac:dyDescent="0.2">
      <c r="A79" s="24"/>
      <c r="B79" s="24"/>
      <c r="C79" s="24"/>
      <c r="D79" s="10">
        <v>249</v>
      </c>
      <c r="E79" s="10">
        <v>19</v>
      </c>
      <c r="F79" s="10">
        <v>52</v>
      </c>
      <c r="G79" s="10">
        <v>48</v>
      </c>
      <c r="H79" s="10">
        <v>49</v>
      </c>
      <c r="I79" s="10">
        <v>78</v>
      </c>
      <c r="J79" s="10">
        <v>132</v>
      </c>
      <c r="K79" s="10">
        <v>115</v>
      </c>
      <c r="L79" s="10">
        <v>218</v>
      </c>
      <c r="M79" s="10">
        <v>10</v>
      </c>
      <c r="N79" s="10">
        <v>20</v>
      </c>
      <c r="O79" s="10">
        <v>0</v>
      </c>
      <c r="P79" s="10">
        <v>12</v>
      </c>
      <c r="Q79" s="10">
        <v>12</v>
      </c>
      <c r="R79" s="10">
        <v>44</v>
      </c>
      <c r="S79" s="10">
        <v>35</v>
      </c>
      <c r="T79" s="10">
        <v>41</v>
      </c>
      <c r="U79" s="10">
        <v>60</v>
      </c>
      <c r="V79" s="10">
        <v>45</v>
      </c>
      <c r="W79" s="10">
        <v>17</v>
      </c>
      <c r="X79" s="10">
        <v>10</v>
      </c>
      <c r="Y79" s="10">
        <v>13</v>
      </c>
      <c r="Z79" s="10">
        <v>35</v>
      </c>
      <c r="AA79" s="10">
        <v>35</v>
      </c>
      <c r="AB79" s="10">
        <v>25</v>
      </c>
      <c r="AC79" s="10">
        <v>114</v>
      </c>
      <c r="AD79" s="10">
        <v>10</v>
      </c>
      <c r="AE79" s="10">
        <v>29</v>
      </c>
      <c r="AF79" s="10">
        <v>33</v>
      </c>
      <c r="AG79" s="10">
        <v>99</v>
      </c>
      <c r="AH79" s="10">
        <v>75</v>
      </c>
      <c r="AI79" s="10">
        <v>3</v>
      </c>
      <c r="AJ79" s="10">
        <v>26</v>
      </c>
      <c r="AK79" s="10">
        <v>5</v>
      </c>
      <c r="AL79" s="10">
        <v>5</v>
      </c>
      <c r="AM79" s="10">
        <v>13</v>
      </c>
      <c r="AN79" s="10">
        <v>35</v>
      </c>
      <c r="AO79" s="10">
        <v>13</v>
      </c>
      <c r="AP79" s="10">
        <v>0</v>
      </c>
      <c r="AQ79" s="10">
        <v>10</v>
      </c>
      <c r="AR79" s="10">
        <v>1</v>
      </c>
      <c r="AS79" s="10">
        <v>141</v>
      </c>
      <c r="AT79" s="8"/>
    </row>
    <row r="80" spans="1:46" x14ac:dyDescent="0.2">
      <c r="A80" s="24"/>
      <c r="B80" s="24"/>
      <c r="C80" s="24"/>
      <c r="D80" s="11" t="s">
        <v>118</v>
      </c>
      <c r="E80" s="11"/>
      <c r="F80" s="11"/>
      <c r="G80" s="11"/>
      <c r="H80" s="11"/>
      <c r="I80" s="11"/>
      <c r="J80" s="11"/>
      <c r="K80" s="11"/>
      <c r="L80" s="12" t="s">
        <v>184</v>
      </c>
      <c r="M80" s="11"/>
      <c r="N80" s="12" t="s">
        <v>125</v>
      </c>
      <c r="O80" s="11" t="s">
        <v>118</v>
      </c>
      <c r="P80" s="11"/>
      <c r="Q80" s="11"/>
      <c r="R80" s="11"/>
      <c r="S80" s="11"/>
      <c r="T80" s="11"/>
      <c r="U80" s="11"/>
      <c r="V80" s="11"/>
      <c r="W80" s="11"/>
      <c r="X80" s="11"/>
      <c r="Y80" s="11"/>
      <c r="Z80" s="11"/>
      <c r="AA80" s="11"/>
      <c r="AB80" s="11"/>
      <c r="AC80" s="11"/>
      <c r="AD80" s="11"/>
      <c r="AE80" s="11"/>
      <c r="AF80" s="11"/>
      <c r="AG80" s="11"/>
      <c r="AH80" s="11"/>
      <c r="AI80" s="11"/>
      <c r="AJ80" s="11"/>
      <c r="AK80" s="11"/>
      <c r="AL80" s="11"/>
      <c r="AM80" s="12" t="s">
        <v>119</v>
      </c>
      <c r="AN80" s="11"/>
      <c r="AO80" s="11"/>
      <c r="AP80" s="11"/>
      <c r="AQ80" s="11"/>
      <c r="AR80" s="11"/>
      <c r="AS80" s="12" t="s">
        <v>119</v>
      </c>
      <c r="AT80" s="8"/>
    </row>
    <row r="81" spans="1:46" x14ac:dyDescent="0.2">
      <c r="A81" s="26"/>
      <c r="B81" s="26"/>
      <c r="C81" s="23" t="s">
        <v>83</v>
      </c>
      <c r="D81" s="9">
        <v>0.22651743964230001</v>
      </c>
      <c r="E81" s="9">
        <v>0.26299632076930002</v>
      </c>
      <c r="F81" s="9">
        <v>0.1896862276986</v>
      </c>
      <c r="G81" s="9">
        <v>0.15663630057610001</v>
      </c>
      <c r="H81" s="9">
        <v>0.2476708622805</v>
      </c>
      <c r="I81" s="9">
        <v>0.24561243824289999</v>
      </c>
      <c r="J81" s="9">
        <v>0.26505574913270002</v>
      </c>
      <c r="K81" s="9">
        <v>0.1732633051445</v>
      </c>
      <c r="L81" s="9">
        <v>1.9811394451520001E-2</v>
      </c>
      <c r="M81" s="9">
        <v>0.55140677627089996</v>
      </c>
      <c r="N81" s="9">
        <v>0.13377964764979999</v>
      </c>
      <c r="O81" s="9"/>
      <c r="P81" s="9">
        <v>0.25074378732609998</v>
      </c>
      <c r="Q81" s="9">
        <v>0.45559994838790002</v>
      </c>
      <c r="R81" s="9">
        <v>0.22819104648579999</v>
      </c>
      <c r="S81" s="9">
        <v>7.6859373368010006E-2</v>
      </c>
      <c r="T81" s="9">
        <v>0.19610257149300001</v>
      </c>
      <c r="U81" s="9">
        <v>0.30725103993309999</v>
      </c>
      <c r="V81" s="9">
        <v>0.15498626187260001</v>
      </c>
      <c r="W81" s="9">
        <v>0.37791531579260002</v>
      </c>
      <c r="X81" s="9">
        <v>0.34606353739160001</v>
      </c>
      <c r="Y81" s="9">
        <v>0.19709778351900001</v>
      </c>
      <c r="Z81" s="9">
        <v>0.1850968648062</v>
      </c>
      <c r="AA81" s="9">
        <v>0.2321079625229</v>
      </c>
      <c r="AB81" s="9">
        <v>0.30563148808189999</v>
      </c>
      <c r="AC81" s="9">
        <v>0.17363710804429999</v>
      </c>
      <c r="AD81" s="9">
        <v>0.31933288351479999</v>
      </c>
      <c r="AE81" s="9">
        <v>0.31905160135049998</v>
      </c>
      <c r="AF81" s="9">
        <v>0.2331272055785</v>
      </c>
      <c r="AG81" s="9">
        <v>0.20579764575939999</v>
      </c>
      <c r="AH81" s="9">
        <v>0.18799462601860001</v>
      </c>
      <c r="AI81" s="9">
        <v>0</v>
      </c>
      <c r="AJ81" s="9">
        <v>0.43715947381719999</v>
      </c>
      <c r="AK81" s="9">
        <v>0.31727502160900001</v>
      </c>
      <c r="AL81" s="9">
        <v>0</v>
      </c>
      <c r="AM81" s="9">
        <v>0.17688663242239999</v>
      </c>
      <c r="AN81" s="9">
        <v>0.1761170284819</v>
      </c>
      <c r="AO81" s="9">
        <v>0.11368952449810001</v>
      </c>
      <c r="AP81" s="9">
        <v>0</v>
      </c>
      <c r="AQ81" s="9">
        <v>0.15187617608449999</v>
      </c>
      <c r="AR81" s="9">
        <v>0.11407563129580001</v>
      </c>
      <c r="AS81" s="9">
        <v>0.16456138247230001</v>
      </c>
      <c r="AT81" s="8"/>
    </row>
    <row r="82" spans="1:46" x14ac:dyDescent="0.2">
      <c r="A82" s="24"/>
      <c r="B82" s="24"/>
      <c r="C82" s="24"/>
      <c r="D82" s="10">
        <v>149</v>
      </c>
      <c r="E82" s="10">
        <v>15</v>
      </c>
      <c r="F82" s="10">
        <v>23</v>
      </c>
      <c r="G82" s="10">
        <v>26</v>
      </c>
      <c r="H82" s="10">
        <v>27</v>
      </c>
      <c r="I82" s="10">
        <v>55</v>
      </c>
      <c r="J82" s="10">
        <v>89</v>
      </c>
      <c r="K82" s="10">
        <v>57</v>
      </c>
      <c r="L82" s="10">
        <v>6</v>
      </c>
      <c r="M82" s="10">
        <v>130</v>
      </c>
      <c r="N82" s="10">
        <v>12</v>
      </c>
      <c r="O82" s="10">
        <v>0</v>
      </c>
      <c r="P82" s="10">
        <v>15</v>
      </c>
      <c r="Q82" s="10">
        <v>13</v>
      </c>
      <c r="R82" s="10">
        <v>28</v>
      </c>
      <c r="S82" s="10">
        <v>7</v>
      </c>
      <c r="T82" s="10">
        <v>20</v>
      </c>
      <c r="U82" s="10">
        <v>45</v>
      </c>
      <c r="V82" s="10">
        <v>21</v>
      </c>
      <c r="W82" s="10">
        <v>20</v>
      </c>
      <c r="X82" s="10">
        <v>15</v>
      </c>
      <c r="Y82" s="10">
        <v>8</v>
      </c>
      <c r="Z82" s="10">
        <v>21</v>
      </c>
      <c r="AA82" s="10">
        <v>25</v>
      </c>
      <c r="AB82" s="10">
        <v>17</v>
      </c>
      <c r="AC82" s="10">
        <v>43</v>
      </c>
      <c r="AD82" s="10">
        <v>10</v>
      </c>
      <c r="AE82" s="10">
        <v>33</v>
      </c>
      <c r="AF82" s="10">
        <v>32</v>
      </c>
      <c r="AG82" s="10">
        <v>46</v>
      </c>
      <c r="AH82" s="10">
        <v>28</v>
      </c>
      <c r="AI82" s="10">
        <v>0</v>
      </c>
      <c r="AJ82" s="10">
        <v>62</v>
      </c>
      <c r="AK82" s="10">
        <v>8</v>
      </c>
      <c r="AL82" s="10">
        <v>0</v>
      </c>
      <c r="AM82" s="10">
        <v>5</v>
      </c>
      <c r="AN82" s="10">
        <v>14</v>
      </c>
      <c r="AO82" s="10">
        <v>5</v>
      </c>
      <c r="AP82" s="10">
        <v>0</v>
      </c>
      <c r="AQ82" s="10">
        <v>3</v>
      </c>
      <c r="AR82" s="10">
        <v>1</v>
      </c>
      <c r="AS82" s="10">
        <v>51</v>
      </c>
      <c r="AT82" s="8"/>
    </row>
    <row r="83" spans="1:46" x14ac:dyDescent="0.2">
      <c r="A83" s="24"/>
      <c r="B83" s="24"/>
      <c r="C83" s="24"/>
      <c r="D83" s="11" t="s">
        <v>118</v>
      </c>
      <c r="E83" s="11"/>
      <c r="F83" s="11"/>
      <c r="G83" s="11"/>
      <c r="H83" s="11"/>
      <c r="I83" s="11"/>
      <c r="J83" s="12" t="s">
        <v>125</v>
      </c>
      <c r="K83" s="11"/>
      <c r="L83" s="11"/>
      <c r="M83" s="12" t="s">
        <v>146</v>
      </c>
      <c r="N83" s="12" t="s">
        <v>119</v>
      </c>
      <c r="O83" s="11" t="s">
        <v>118</v>
      </c>
      <c r="P83" s="11"/>
      <c r="Q83" s="12" t="s">
        <v>133</v>
      </c>
      <c r="R83" s="11"/>
      <c r="S83" s="11"/>
      <c r="T83" s="11"/>
      <c r="U83" s="12" t="s">
        <v>133</v>
      </c>
      <c r="V83" s="11"/>
      <c r="W83" s="11"/>
      <c r="X83" s="11"/>
      <c r="Y83" s="11"/>
      <c r="Z83" s="11"/>
      <c r="AA83" s="11"/>
      <c r="AB83" s="11"/>
      <c r="AC83" s="11"/>
      <c r="AD83" s="11"/>
      <c r="AE83" s="11"/>
      <c r="AF83" s="11"/>
      <c r="AG83" s="11"/>
      <c r="AH83" s="11"/>
      <c r="AI83" s="11"/>
      <c r="AJ83" s="12" t="s">
        <v>226</v>
      </c>
      <c r="AK83" s="11"/>
      <c r="AL83" s="11"/>
      <c r="AM83" s="11"/>
      <c r="AN83" s="11"/>
      <c r="AO83" s="11"/>
      <c r="AP83" s="11"/>
      <c r="AQ83" s="11"/>
      <c r="AR83" s="11"/>
      <c r="AS83" s="11"/>
      <c r="AT83" s="8"/>
    </row>
    <row r="84" spans="1:46" x14ac:dyDescent="0.2">
      <c r="A84" s="26"/>
      <c r="B84" s="26"/>
      <c r="C84" s="23" t="s">
        <v>214</v>
      </c>
      <c r="D84" s="9">
        <v>0.40875510311169999</v>
      </c>
      <c r="E84" s="9">
        <v>0.43438570247780001</v>
      </c>
      <c r="F84" s="9">
        <v>0.37806580201259998</v>
      </c>
      <c r="G84" s="9">
        <v>0.44370636967920002</v>
      </c>
      <c r="H84" s="9">
        <v>0.4119548491642</v>
      </c>
      <c r="I84" s="9">
        <v>0.38598385413300002</v>
      </c>
      <c r="J84" s="9">
        <v>0.39954215693060002</v>
      </c>
      <c r="K84" s="9">
        <v>0.42516593221019999</v>
      </c>
      <c r="L84" s="9">
        <v>0.31771211585260001</v>
      </c>
      <c r="M84" s="9">
        <v>0.40914695117330002</v>
      </c>
      <c r="N84" s="9">
        <v>0.69015919176859997</v>
      </c>
      <c r="O84" s="9"/>
      <c r="P84" s="9">
        <v>0.50257596246379999</v>
      </c>
      <c r="Q84" s="9">
        <v>0.1522273530705</v>
      </c>
      <c r="R84" s="9">
        <v>0.44710492290830001</v>
      </c>
      <c r="S84" s="9">
        <v>0.46359786534230002</v>
      </c>
      <c r="T84" s="9">
        <v>0.35532077064930001</v>
      </c>
      <c r="U84" s="9">
        <v>0.3697801355216</v>
      </c>
      <c r="V84" s="9">
        <v>0.46702478230029998</v>
      </c>
      <c r="W84" s="9">
        <v>0.22990883055649999</v>
      </c>
      <c r="X84" s="9">
        <v>0.3572712858789</v>
      </c>
      <c r="Y84" s="9">
        <v>0.35666219238550001</v>
      </c>
      <c r="Z84" s="9">
        <v>0.51039066405360001</v>
      </c>
      <c r="AA84" s="9">
        <v>0.48978559757899998</v>
      </c>
      <c r="AB84" s="9">
        <v>0.3244387369019</v>
      </c>
      <c r="AC84" s="9">
        <v>0.384417405607</v>
      </c>
      <c r="AD84" s="9">
        <v>0.38302035224019998</v>
      </c>
      <c r="AE84" s="9">
        <v>0.29796162405810001</v>
      </c>
      <c r="AF84" s="9">
        <v>0.49954282583359999</v>
      </c>
      <c r="AG84" s="9">
        <v>0.41554819661140002</v>
      </c>
      <c r="AH84" s="9">
        <v>0.3822801524519</v>
      </c>
      <c r="AI84" s="9">
        <v>0.47333956220090001</v>
      </c>
      <c r="AJ84" s="9">
        <v>0.34380298206089999</v>
      </c>
      <c r="AK84" s="9">
        <v>0.52254480486310007</v>
      </c>
      <c r="AL84" s="9">
        <v>0.46412209221340001</v>
      </c>
      <c r="AM84" s="9">
        <v>0.23105493902560001</v>
      </c>
      <c r="AN84" s="9">
        <v>0.4479433161752</v>
      </c>
      <c r="AO84" s="9">
        <v>0.49103749943989999</v>
      </c>
      <c r="AP84" s="9">
        <v>1</v>
      </c>
      <c r="AQ84" s="9">
        <v>0.3020914298922</v>
      </c>
      <c r="AR84" s="9">
        <v>0.77170079405269998</v>
      </c>
      <c r="AS84" s="9">
        <v>0.409314840347</v>
      </c>
      <c r="AT84" s="8"/>
    </row>
    <row r="85" spans="1:46" x14ac:dyDescent="0.2">
      <c r="A85" s="24"/>
      <c r="B85" s="24"/>
      <c r="C85" s="24"/>
      <c r="D85" s="10">
        <v>276</v>
      </c>
      <c r="E85" s="10">
        <v>23</v>
      </c>
      <c r="F85" s="10">
        <v>48</v>
      </c>
      <c r="G85" s="10">
        <v>51</v>
      </c>
      <c r="H85" s="10">
        <v>67</v>
      </c>
      <c r="I85" s="10">
        <v>81</v>
      </c>
      <c r="J85" s="10">
        <v>151</v>
      </c>
      <c r="K85" s="10">
        <v>124</v>
      </c>
      <c r="L85" s="10">
        <v>121</v>
      </c>
      <c r="M85" s="10">
        <v>92</v>
      </c>
      <c r="N85" s="10">
        <v>61</v>
      </c>
      <c r="O85" s="10">
        <v>0</v>
      </c>
      <c r="P85" s="10">
        <v>15</v>
      </c>
      <c r="Q85" s="10">
        <v>5</v>
      </c>
      <c r="R85" s="10">
        <v>64</v>
      </c>
      <c r="S85" s="10">
        <v>33</v>
      </c>
      <c r="T85" s="10">
        <v>47</v>
      </c>
      <c r="U85" s="10">
        <v>58</v>
      </c>
      <c r="V85" s="10">
        <v>54</v>
      </c>
      <c r="W85" s="10">
        <v>12</v>
      </c>
      <c r="X85" s="10">
        <v>11</v>
      </c>
      <c r="Y85" s="10">
        <v>13</v>
      </c>
      <c r="Z85" s="10">
        <v>46</v>
      </c>
      <c r="AA85" s="10">
        <v>58</v>
      </c>
      <c r="AB85" s="10">
        <v>27</v>
      </c>
      <c r="AC85" s="10">
        <v>109</v>
      </c>
      <c r="AD85" s="10">
        <v>9</v>
      </c>
      <c r="AE85" s="10">
        <v>25</v>
      </c>
      <c r="AF85" s="10">
        <v>56</v>
      </c>
      <c r="AG85" s="10">
        <v>109</v>
      </c>
      <c r="AH85" s="10">
        <v>74</v>
      </c>
      <c r="AI85" s="10">
        <v>2</v>
      </c>
      <c r="AJ85" s="10">
        <v>41</v>
      </c>
      <c r="AK85" s="10">
        <v>21</v>
      </c>
      <c r="AL85" s="10">
        <v>5</v>
      </c>
      <c r="AM85" s="10">
        <v>7</v>
      </c>
      <c r="AN85" s="10">
        <v>35</v>
      </c>
      <c r="AO85" s="10">
        <v>15</v>
      </c>
      <c r="AP85" s="10">
        <v>3</v>
      </c>
      <c r="AQ85" s="10">
        <v>9</v>
      </c>
      <c r="AR85" s="10">
        <v>2</v>
      </c>
      <c r="AS85" s="10">
        <v>138</v>
      </c>
      <c r="AT85" s="8"/>
    </row>
    <row r="86" spans="1:46" x14ac:dyDescent="0.2">
      <c r="A86" s="24"/>
      <c r="B86" s="24"/>
      <c r="C86" s="24"/>
      <c r="D86" s="11" t="s">
        <v>118</v>
      </c>
      <c r="E86" s="11"/>
      <c r="F86" s="11"/>
      <c r="G86" s="11"/>
      <c r="H86" s="11"/>
      <c r="I86" s="11"/>
      <c r="J86" s="11"/>
      <c r="K86" s="11"/>
      <c r="L86" s="11"/>
      <c r="M86" s="11"/>
      <c r="N86" s="12" t="s">
        <v>222</v>
      </c>
      <c r="O86" s="11" t="s">
        <v>118</v>
      </c>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8"/>
    </row>
    <row r="87" spans="1:46" x14ac:dyDescent="0.2">
      <c r="A87" s="26"/>
      <c r="B87" s="26"/>
      <c r="C87" s="23" t="s">
        <v>56</v>
      </c>
      <c r="D87" s="9">
        <v>1</v>
      </c>
      <c r="E87" s="9">
        <v>1</v>
      </c>
      <c r="F87" s="9">
        <v>1</v>
      </c>
      <c r="G87" s="9">
        <v>1</v>
      </c>
      <c r="H87" s="9">
        <v>1</v>
      </c>
      <c r="I87" s="9">
        <v>1</v>
      </c>
      <c r="J87" s="9">
        <v>1</v>
      </c>
      <c r="K87" s="9">
        <v>1</v>
      </c>
      <c r="L87" s="9">
        <v>1</v>
      </c>
      <c r="M87" s="9">
        <v>1</v>
      </c>
      <c r="N87" s="9">
        <v>1</v>
      </c>
      <c r="O87" s="9"/>
      <c r="P87" s="9">
        <v>1</v>
      </c>
      <c r="Q87" s="9">
        <v>1</v>
      </c>
      <c r="R87" s="9">
        <v>1</v>
      </c>
      <c r="S87" s="9">
        <v>1</v>
      </c>
      <c r="T87" s="9">
        <v>1</v>
      </c>
      <c r="U87" s="9">
        <v>1</v>
      </c>
      <c r="V87" s="9">
        <v>1</v>
      </c>
      <c r="W87" s="9">
        <v>1</v>
      </c>
      <c r="X87" s="9">
        <v>1</v>
      </c>
      <c r="Y87" s="9">
        <v>1</v>
      </c>
      <c r="Z87" s="9">
        <v>1</v>
      </c>
      <c r="AA87" s="9">
        <v>1</v>
      </c>
      <c r="AB87" s="9">
        <v>1</v>
      </c>
      <c r="AC87" s="9">
        <v>1</v>
      </c>
      <c r="AD87" s="9">
        <v>1</v>
      </c>
      <c r="AE87" s="9">
        <v>1</v>
      </c>
      <c r="AF87" s="9">
        <v>1</v>
      </c>
      <c r="AG87" s="9">
        <v>1</v>
      </c>
      <c r="AH87" s="9">
        <v>1</v>
      </c>
      <c r="AI87" s="9">
        <v>1</v>
      </c>
      <c r="AJ87" s="9">
        <v>1</v>
      </c>
      <c r="AK87" s="9">
        <v>1</v>
      </c>
      <c r="AL87" s="9">
        <v>1</v>
      </c>
      <c r="AM87" s="9">
        <v>1</v>
      </c>
      <c r="AN87" s="9">
        <v>1</v>
      </c>
      <c r="AO87" s="9">
        <v>1</v>
      </c>
      <c r="AP87" s="9">
        <v>1</v>
      </c>
      <c r="AQ87" s="9">
        <v>1</v>
      </c>
      <c r="AR87" s="9">
        <v>1</v>
      </c>
      <c r="AS87" s="9">
        <v>1</v>
      </c>
      <c r="AT87" s="8"/>
    </row>
    <row r="88" spans="1:46" x14ac:dyDescent="0.2">
      <c r="A88" s="24"/>
      <c r="B88" s="24"/>
      <c r="C88" s="24"/>
      <c r="D88" s="10">
        <v>674</v>
      </c>
      <c r="E88" s="10">
        <v>57</v>
      </c>
      <c r="F88" s="10">
        <v>123</v>
      </c>
      <c r="G88" s="10">
        <v>125</v>
      </c>
      <c r="H88" s="10">
        <v>143</v>
      </c>
      <c r="I88" s="10">
        <v>214</v>
      </c>
      <c r="J88" s="10">
        <v>372</v>
      </c>
      <c r="K88" s="10">
        <v>296</v>
      </c>
      <c r="L88" s="10">
        <v>345</v>
      </c>
      <c r="M88" s="10">
        <v>232</v>
      </c>
      <c r="N88" s="10">
        <v>93</v>
      </c>
      <c r="O88" s="10">
        <v>0</v>
      </c>
      <c r="P88" s="10">
        <v>42</v>
      </c>
      <c r="Q88" s="10">
        <v>30</v>
      </c>
      <c r="R88" s="10">
        <v>136</v>
      </c>
      <c r="S88" s="10">
        <v>75</v>
      </c>
      <c r="T88" s="10">
        <v>108</v>
      </c>
      <c r="U88" s="10">
        <v>163</v>
      </c>
      <c r="V88" s="10">
        <v>120</v>
      </c>
      <c r="W88" s="10">
        <v>49</v>
      </c>
      <c r="X88" s="10">
        <v>36</v>
      </c>
      <c r="Y88" s="10">
        <v>34</v>
      </c>
      <c r="Z88" s="10">
        <v>102</v>
      </c>
      <c r="AA88" s="10">
        <v>118</v>
      </c>
      <c r="AB88" s="10">
        <v>69</v>
      </c>
      <c r="AC88" s="10">
        <v>266</v>
      </c>
      <c r="AD88" s="10">
        <v>29</v>
      </c>
      <c r="AE88" s="10">
        <v>87</v>
      </c>
      <c r="AF88" s="10">
        <v>121</v>
      </c>
      <c r="AG88" s="10">
        <v>254</v>
      </c>
      <c r="AH88" s="10">
        <v>177</v>
      </c>
      <c r="AI88" s="10">
        <v>5</v>
      </c>
      <c r="AJ88" s="10">
        <v>129</v>
      </c>
      <c r="AK88" s="10">
        <v>34</v>
      </c>
      <c r="AL88" s="10">
        <v>10</v>
      </c>
      <c r="AM88" s="10">
        <v>25</v>
      </c>
      <c r="AN88" s="10">
        <v>84</v>
      </c>
      <c r="AO88" s="10">
        <v>33</v>
      </c>
      <c r="AP88" s="10">
        <v>3</v>
      </c>
      <c r="AQ88" s="10">
        <v>22</v>
      </c>
      <c r="AR88" s="10">
        <v>4</v>
      </c>
      <c r="AS88" s="10">
        <v>330</v>
      </c>
      <c r="AT88" s="8"/>
    </row>
    <row r="89" spans="1:46" x14ac:dyDescent="0.2">
      <c r="A89" s="24"/>
      <c r="B89" s="24"/>
      <c r="C89" s="24"/>
      <c r="D89" s="11" t="s">
        <v>118</v>
      </c>
      <c r="E89" s="11" t="s">
        <v>118</v>
      </c>
      <c r="F89" s="11" t="s">
        <v>118</v>
      </c>
      <c r="G89" s="11" t="s">
        <v>118</v>
      </c>
      <c r="H89" s="11" t="s">
        <v>118</v>
      </c>
      <c r="I89" s="11" t="s">
        <v>118</v>
      </c>
      <c r="J89" s="11" t="s">
        <v>118</v>
      </c>
      <c r="K89" s="11" t="s">
        <v>118</v>
      </c>
      <c r="L89" s="11" t="s">
        <v>118</v>
      </c>
      <c r="M89" s="11" t="s">
        <v>118</v>
      </c>
      <c r="N89" s="11" t="s">
        <v>118</v>
      </c>
      <c r="O89" s="11" t="s">
        <v>118</v>
      </c>
      <c r="P89" s="11" t="s">
        <v>118</v>
      </c>
      <c r="Q89" s="11" t="s">
        <v>118</v>
      </c>
      <c r="R89" s="11" t="s">
        <v>118</v>
      </c>
      <c r="S89" s="11" t="s">
        <v>118</v>
      </c>
      <c r="T89" s="11" t="s">
        <v>118</v>
      </c>
      <c r="U89" s="11" t="s">
        <v>118</v>
      </c>
      <c r="V89" s="11" t="s">
        <v>118</v>
      </c>
      <c r="W89" s="11" t="s">
        <v>118</v>
      </c>
      <c r="X89" s="11" t="s">
        <v>118</v>
      </c>
      <c r="Y89" s="11" t="s">
        <v>118</v>
      </c>
      <c r="Z89" s="11" t="s">
        <v>118</v>
      </c>
      <c r="AA89" s="11" t="s">
        <v>118</v>
      </c>
      <c r="AB89" s="11" t="s">
        <v>118</v>
      </c>
      <c r="AC89" s="11" t="s">
        <v>118</v>
      </c>
      <c r="AD89" s="11" t="s">
        <v>118</v>
      </c>
      <c r="AE89" s="11" t="s">
        <v>118</v>
      </c>
      <c r="AF89" s="11" t="s">
        <v>118</v>
      </c>
      <c r="AG89" s="11" t="s">
        <v>118</v>
      </c>
      <c r="AH89" s="11" t="s">
        <v>118</v>
      </c>
      <c r="AI89" s="11" t="s">
        <v>118</v>
      </c>
      <c r="AJ89" s="11" t="s">
        <v>118</v>
      </c>
      <c r="AK89" s="11" t="s">
        <v>118</v>
      </c>
      <c r="AL89" s="11" t="s">
        <v>118</v>
      </c>
      <c r="AM89" s="11" t="s">
        <v>118</v>
      </c>
      <c r="AN89" s="11" t="s">
        <v>118</v>
      </c>
      <c r="AO89" s="11" t="s">
        <v>118</v>
      </c>
      <c r="AP89" s="11" t="s">
        <v>118</v>
      </c>
      <c r="AQ89" s="11" t="s">
        <v>118</v>
      </c>
      <c r="AR89" s="11" t="s">
        <v>118</v>
      </c>
      <c r="AS89" s="11" t="s">
        <v>118</v>
      </c>
      <c r="AT89" s="8"/>
    </row>
    <row r="90" spans="1:46" x14ac:dyDescent="0.2">
      <c r="A90" s="13" t="s">
        <v>227</v>
      </c>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20"/>
    </row>
    <row r="91" spans="1:46" x14ac:dyDescent="0.2">
      <c r="A91" s="15" t="s">
        <v>135</v>
      </c>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row>
  </sheetData>
  <mergeCells count="46">
    <mergeCell ref="AP2:AR2"/>
    <mergeCell ref="A2:D2"/>
    <mergeCell ref="A3:C5"/>
    <mergeCell ref="C6:C8"/>
    <mergeCell ref="C9:C11"/>
    <mergeCell ref="A6:A89"/>
    <mergeCell ref="AJ3:AS3"/>
    <mergeCell ref="E3:I3"/>
    <mergeCell ref="J3:K3"/>
    <mergeCell ref="L3:O3"/>
    <mergeCell ref="P3:V3"/>
    <mergeCell ref="W3:AC3"/>
    <mergeCell ref="AD3:AI3"/>
    <mergeCell ref="C12:C14"/>
    <mergeCell ref="C15:C17"/>
    <mergeCell ref="C18:C20"/>
    <mergeCell ref="C21:C23"/>
    <mergeCell ref="C24:C26"/>
    <mergeCell ref="C27:C29"/>
    <mergeCell ref="C30:C32"/>
    <mergeCell ref="C33:C35"/>
    <mergeCell ref="C36:C38"/>
    <mergeCell ref="C39:C41"/>
    <mergeCell ref="C66:C68"/>
    <mergeCell ref="C69:C71"/>
    <mergeCell ref="C42:C44"/>
    <mergeCell ref="C45:C47"/>
    <mergeCell ref="C48:C50"/>
    <mergeCell ref="C51:C53"/>
    <mergeCell ref="C54:C56"/>
    <mergeCell ref="C87:C89"/>
    <mergeCell ref="B6:B17"/>
    <mergeCell ref="B18:B29"/>
    <mergeCell ref="B30:B41"/>
    <mergeCell ref="B42:B53"/>
    <mergeCell ref="B54:B65"/>
    <mergeCell ref="B66:B77"/>
    <mergeCell ref="B78:B89"/>
    <mergeCell ref="C72:C74"/>
    <mergeCell ref="C75:C77"/>
    <mergeCell ref="C78:C80"/>
    <mergeCell ref="C81:C83"/>
    <mergeCell ref="C84:C86"/>
    <mergeCell ref="C57:C59"/>
    <mergeCell ref="C60:C62"/>
    <mergeCell ref="C63:C65"/>
  </mergeCells>
  <hyperlinks>
    <hyperlink ref="A1" location="'TOC'!A1:A1" display="Back to TOC"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S28"/>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228</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229</v>
      </c>
      <c r="B6" s="23" t="s">
        <v>100</v>
      </c>
      <c r="C6" s="9">
        <v>1.206072583159E-2</v>
      </c>
      <c r="D6" s="9">
        <v>0</v>
      </c>
      <c r="E6" s="9">
        <v>8.5379310237109988E-3</v>
      </c>
      <c r="F6" s="9">
        <v>2.3602683611580001E-2</v>
      </c>
      <c r="G6" s="9">
        <v>3.0228103481130001E-3</v>
      </c>
      <c r="H6" s="9">
        <v>1.7364879484429999E-2</v>
      </c>
      <c r="I6" s="9">
        <v>1.0577373939699999E-2</v>
      </c>
      <c r="J6" s="9">
        <v>1.1117023312159999E-2</v>
      </c>
      <c r="K6" s="9">
        <v>1.5730440628070001E-2</v>
      </c>
      <c r="L6" s="9">
        <v>1.2304874733429999E-2</v>
      </c>
      <c r="M6" s="9">
        <v>0</v>
      </c>
      <c r="N6" s="9">
        <v>0</v>
      </c>
      <c r="O6" s="9">
        <v>1.492865738734E-2</v>
      </c>
      <c r="P6" s="9">
        <v>7.3754779220510006E-2</v>
      </c>
      <c r="Q6" s="9">
        <v>0</v>
      </c>
      <c r="R6" s="9">
        <v>1.7070493129260001E-2</v>
      </c>
      <c r="S6" s="9">
        <v>0</v>
      </c>
      <c r="T6" s="9">
        <v>1.1469010468750001E-2</v>
      </c>
      <c r="U6" s="9">
        <v>9.8415354533399994E-3</v>
      </c>
      <c r="V6" s="9">
        <v>7.7722881173469996E-2</v>
      </c>
      <c r="W6" s="9">
        <v>0</v>
      </c>
      <c r="X6" s="9">
        <v>3.9328619099719998E-2</v>
      </c>
      <c r="Y6" s="9">
        <v>6.9369274737700014E-3</v>
      </c>
      <c r="Z6" s="9">
        <v>0</v>
      </c>
      <c r="AA6" s="9">
        <v>1.0615913615729999E-2</v>
      </c>
      <c r="AB6" s="9">
        <v>4.4418357481230001E-3</v>
      </c>
      <c r="AC6" s="9">
        <v>3.9075403604480002E-2</v>
      </c>
      <c r="AD6" s="9">
        <v>4.1166883904000001E-2</v>
      </c>
      <c r="AE6" s="9">
        <v>1.07719729989E-2</v>
      </c>
      <c r="AF6" s="9">
        <v>4.1535272838659999E-3</v>
      </c>
      <c r="AG6" s="9">
        <v>0</v>
      </c>
      <c r="AH6" s="9">
        <v>0</v>
      </c>
      <c r="AI6" s="9">
        <v>2.3821450016160001E-2</v>
      </c>
      <c r="AJ6" s="9">
        <v>5.4340191811340012E-2</v>
      </c>
      <c r="AK6" s="9">
        <v>0</v>
      </c>
      <c r="AL6" s="9">
        <v>0</v>
      </c>
      <c r="AM6" s="9">
        <v>0</v>
      </c>
      <c r="AN6" s="9">
        <v>2.7036232059369999E-2</v>
      </c>
      <c r="AO6" s="9">
        <v>0</v>
      </c>
      <c r="AP6" s="9">
        <v>0</v>
      </c>
      <c r="AQ6" s="9">
        <v>0</v>
      </c>
      <c r="AR6" s="9">
        <v>4.9937016072969997E-3</v>
      </c>
      <c r="AS6" s="8"/>
    </row>
    <row r="7" spans="1:45" x14ac:dyDescent="0.2">
      <c r="A7" s="24"/>
      <c r="B7" s="24"/>
      <c r="C7" s="10">
        <v>8</v>
      </c>
      <c r="D7" s="10">
        <v>0</v>
      </c>
      <c r="E7" s="10">
        <v>1</v>
      </c>
      <c r="F7" s="10">
        <v>1</v>
      </c>
      <c r="G7" s="10">
        <v>1</v>
      </c>
      <c r="H7" s="10">
        <v>4</v>
      </c>
      <c r="I7" s="10">
        <v>4</v>
      </c>
      <c r="J7" s="10">
        <v>3</v>
      </c>
      <c r="K7" s="10">
        <v>3</v>
      </c>
      <c r="L7" s="10">
        <v>4</v>
      </c>
      <c r="M7" s="10">
        <v>0</v>
      </c>
      <c r="N7" s="10">
        <v>0</v>
      </c>
      <c r="O7" s="10">
        <v>1</v>
      </c>
      <c r="P7" s="10">
        <v>2</v>
      </c>
      <c r="Q7" s="10">
        <v>0</v>
      </c>
      <c r="R7" s="10">
        <v>1</v>
      </c>
      <c r="S7" s="10">
        <v>0</v>
      </c>
      <c r="T7" s="10">
        <v>2</v>
      </c>
      <c r="U7" s="10">
        <v>2</v>
      </c>
      <c r="V7" s="10">
        <v>3</v>
      </c>
      <c r="W7" s="10">
        <v>0</v>
      </c>
      <c r="X7" s="10">
        <v>1</v>
      </c>
      <c r="Y7" s="10">
        <v>1</v>
      </c>
      <c r="Z7" s="10">
        <v>0</v>
      </c>
      <c r="AA7" s="10">
        <v>1</v>
      </c>
      <c r="AB7" s="10">
        <v>2</v>
      </c>
      <c r="AC7" s="10">
        <v>2</v>
      </c>
      <c r="AD7" s="10">
        <v>2</v>
      </c>
      <c r="AE7" s="10">
        <v>2</v>
      </c>
      <c r="AF7" s="10">
        <v>2</v>
      </c>
      <c r="AG7" s="10">
        <v>0</v>
      </c>
      <c r="AH7" s="10">
        <v>0</v>
      </c>
      <c r="AI7" s="10">
        <v>3</v>
      </c>
      <c r="AJ7" s="10">
        <v>1</v>
      </c>
      <c r="AK7" s="10">
        <v>0</v>
      </c>
      <c r="AL7" s="10">
        <v>0</v>
      </c>
      <c r="AM7" s="10">
        <v>0</v>
      </c>
      <c r="AN7" s="10">
        <v>1</v>
      </c>
      <c r="AO7" s="10">
        <v>0</v>
      </c>
      <c r="AP7" s="10">
        <v>0</v>
      </c>
      <c r="AQ7" s="10">
        <v>0</v>
      </c>
      <c r="AR7" s="10">
        <v>3</v>
      </c>
      <c r="AS7" s="8"/>
    </row>
    <row r="8" spans="1:45" x14ac:dyDescent="0.2">
      <c r="A8" s="24"/>
      <c r="B8" s="24"/>
      <c r="C8" s="11" t="s">
        <v>118</v>
      </c>
      <c r="D8" s="11"/>
      <c r="E8" s="11"/>
      <c r="F8" s="11"/>
      <c r="G8" s="11"/>
      <c r="H8" s="11"/>
      <c r="I8" s="11"/>
      <c r="J8" s="11"/>
      <c r="K8" s="11"/>
      <c r="L8" s="11"/>
      <c r="M8" s="11"/>
      <c r="N8" s="11"/>
      <c r="O8" s="11"/>
      <c r="P8" s="11"/>
      <c r="Q8" s="11"/>
      <c r="R8" s="11"/>
      <c r="S8" s="11"/>
      <c r="T8" s="11"/>
      <c r="U8" s="11"/>
      <c r="V8" s="12" t="s">
        <v>131</v>
      </c>
      <c r="W8" s="11"/>
      <c r="X8" s="11"/>
      <c r="Y8" s="11"/>
      <c r="Z8" s="11"/>
      <c r="AA8" s="11"/>
      <c r="AB8" s="11"/>
      <c r="AC8" s="11"/>
      <c r="AD8" s="11"/>
      <c r="AE8" s="11"/>
      <c r="AF8" s="11"/>
      <c r="AG8" s="11"/>
      <c r="AH8" s="11"/>
      <c r="AI8" s="11"/>
      <c r="AJ8" s="11"/>
      <c r="AK8" s="11"/>
      <c r="AL8" s="11"/>
      <c r="AM8" s="11"/>
      <c r="AN8" s="11"/>
      <c r="AO8" s="11"/>
      <c r="AP8" s="11"/>
      <c r="AQ8" s="11"/>
      <c r="AR8" s="11"/>
      <c r="AS8" s="8"/>
    </row>
    <row r="9" spans="1:45" x14ac:dyDescent="0.2">
      <c r="A9" s="26"/>
      <c r="B9" s="23" t="s">
        <v>101</v>
      </c>
      <c r="C9" s="9">
        <v>9.2687297241100003E-2</v>
      </c>
      <c r="D9" s="9">
        <v>0.11294613656209999</v>
      </c>
      <c r="E9" s="9">
        <v>4.4298410002409999E-2</v>
      </c>
      <c r="F9" s="9">
        <v>9.9566563987199999E-2</v>
      </c>
      <c r="G9" s="9">
        <v>9.639719458512E-2</v>
      </c>
      <c r="H9" s="9">
        <v>0.10659936950230001</v>
      </c>
      <c r="I9" s="9">
        <v>9.1087963588360008E-2</v>
      </c>
      <c r="J9" s="9">
        <v>9.3780324780910002E-2</v>
      </c>
      <c r="K9" s="9">
        <v>7.2354189983520001E-2</v>
      </c>
      <c r="L9" s="9">
        <v>0.13863436557299999</v>
      </c>
      <c r="M9" s="9">
        <v>7.079356617452999E-2</v>
      </c>
      <c r="N9" s="9">
        <v>0</v>
      </c>
      <c r="O9" s="9">
        <v>0.10471019801960001</v>
      </c>
      <c r="P9" s="9">
        <v>0.18976741570030001</v>
      </c>
      <c r="Q9" s="9">
        <v>6.5734038902630007E-2</v>
      </c>
      <c r="R9" s="9">
        <v>8.3276024151890005E-2</v>
      </c>
      <c r="S9" s="9">
        <v>0.13172404321280001</v>
      </c>
      <c r="T9" s="9">
        <v>3.8593170723070003E-2</v>
      </c>
      <c r="U9" s="9">
        <v>0.1247452352473</v>
      </c>
      <c r="V9" s="9">
        <v>0.1807695462035</v>
      </c>
      <c r="W9" s="9">
        <v>0.14866506572089999</v>
      </c>
      <c r="X9" s="9">
        <v>9.6723634425379998E-2</v>
      </c>
      <c r="Y9" s="9">
        <v>6.0247139357219988E-2</v>
      </c>
      <c r="Z9" s="9">
        <v>0.15927346996860001</v>
      </c>
      <c r="AA9" s="9">
        <v>0.1194477839226</v>
      </c>
      <c r="AB9" s="9">
        <v>2.44862663185E-2</v>
      </c>
      <c r="AC9" s="9">
        <v>9.6911951498340004E-2</v>
      </c>
      <c r="AD9" s="9">
        <v>0.18347601952619999</v>
      </c>
      <c r="AE9" s="9">
        <v>0.11231855967520001</v>
      </c>
      <c r="AF9" s="9">
        <v>9.5317981074319991E-2</v>
      </c>
      <c r="AG9" s="9">
        <v>2.0831853883720001E-2</v>
      </c>
      <c r="AH9" s="9">
        <v>0</v>
      </c>
      <c r="AI9" s="9">
        <v>7.5858384083189997E-2</v>
      </c>
      <c r="AJ9" s="9">
        <v>0.1469972406992</v>
      </c>
      <c r="AK9" s="9">
        <v>0.24744344745140001</v>
      </c>
      <c r="AL9" s="9">
        <v>9.2461531371580002E-2</v>
      </c>
      <c r="AM9" s="9">
        <v>0.1627336964227</v>
      </c>
      <c r="AN9" s="9">
        <v>0.28849639160860002</v>
      </c>
      <c r="AO9" s="9">
        <v>0</v>
      </c>
      <c r="AP9" s="9">
        <v>9.804939532328999E-2</v>
      </c>
      <c r="AQ9" s="9">
        <v>0</v>
      </c>
      <c r="AR9" s="9">
        <v>4.5665569008960002E-2</v>
      </c>
      <c r="AS9" s="8"/>
    </row>
    <row r="10" spans="1:45" x14ac:dyDescent="0.2">
      <c r="A10" s="24"/>
      <c r="B10" s="24"/>
      <c r="C10" s="10">
        <v>56</v>
      </c>
      <c r="D10" s="10">
        <v>4</v>
      </c>
      <c r="E10" s="10">
        <v>7</v>
      </c>
      <c r="F10" s="10">
        <v>10</v>
      </c>
      <c r="G10" s="10">
        <v>12</v>
      </c>
      <c r="H10" s="10">
        <v>23</v>
      </c>
      <c r="I10" s="10">
        <v>29</v>
      </c>
      <c r="J10" s="10">
        <v>26</v>
      </c>
      <c r="K10" s="10">
        <v>25</v>
      </c>
      <c r="L10" s="10">
        <v>24</v>
      </c>
      <c r="M10" s="10">
        <v>7</v>
      </c>
      <c r="N10" s="10">
        <v>0</v>
      </c>
      <c r="O10" s="10">
        <v>3</v>
      </c>
      <c r="P10" s="10">
        <v>7</v>
      </c>
      <c r="Q10" s="10">
        <v>7</v>
      </c>
      <c r="R10" s="10">
        <v>7</v>
      </c>
      <c r="S10" s="10">
        <v>9</v>
      </c>
      <c r="T10" s="10">
        <v>8</v>
      </c>
      <c r="U10" s="10">
        <v>15</v>
      </c>
      <c r="V10" s="10">
        <v>11</v>
      </c>
      <c r="W10" s="10">
        <v>4</v>
      </c>
      <c r="X10" s="10">
        <v>4</v>
      </c>
      <c r="Y10" s="10">
        <v>7</v>
      </c>
      <c r="Z10" s="10">
        <v>14</v>
      </c>
      <c r="AA10" s="10">
        <v>7</v>
      </c>
      <c r="AB10" s="10">
        <v>9</v>
      </c>
      <c r="AC10" s="10">
        <v>5</v>
      </c>
      <c r="AD10" s="10">
        <v>19</v>
      </c>
      <c r="AE10" s="10">
        <v>11</v>
      </c>
      <c r="AF10" s="10">
        <v>17</v>
      </c>
      <c r="AG10" s="10">
        <v>4</v>
      </c>
      <c r="AH10" s="10">
        <v>0</v>
      </c>
      <c r="AI10" s="10">
        <v>11</v>
      </c>
      <c r="AJ10" s="10">
        <v>3</v>
      </c>
      <c r="AK10" s="10">
        <v>1</v>
      </c>
      <c r="AL10" s="10">
        <v>3</v>
      </c>
      <c r="AM10" s="10">
        <v>13</v>
      </c>
      <c r="AN10" s="10">
        <v>7</v>
      </c>
      <c r="AO10" s="10">
        <v>0</v>
      </c>
      <c r="AP10" s="10">
        <v>2</v>
      </c>
      <c r="AQ10" s="10">
        <v>0</v>
      </c>
      <c r="AR10" s="10">
        <v>16</v>
      </c>
      <c r="AS10" s="8"/>
    </row>
    <row r="11" spans="1:45" x14ac:dyDescent="0.2">
      <c r="A11" s="24"/>
      <c r="B11" s="24"/>
      <c r="C11" s="11" t="s">
        <v>118</v>
      </c>
      <c r="D11" s="11"/>
      <c r="E11" s="11"/>
      <c r="F11" s="11"/>
      <c r="G11" s="11"/>
      <c r="H11" s="11"/>
      <c r="I11" s="11"/>
      <c r="J11" s="11"/>
      <c r="K11" s="11"/>
      <c r="L11" s="11"/>
      <c r="M11" s="11"/>
      <c r="N11" s="11"/>
      <c r="O11" s="11"/>
      <c r="P11" s="11"/>
      <c r="Q11" s="11"/>
      <c r="R11" s="11"/>
      <c r="S11" s="11"/>
      <c r="T11" s="11"/>
      <c r="U11" s="11"/>
      <c r="V11" s="12" t="s">
        <v>230</v>
      </c>
      <c r="W11" s="11"/>
      <c r="X11" s="11"/>
      <c r="Y11" s="11"/>
      <c r="Z11" s="12" t="s">
        <v>230</v>
      </c>
      <c r="AA11" s="12" t="s">
        <v>131</v>
      </c>
      <c r="AB11" s="11"/>
      <c r="AC11" s="11"/>
      <c r="AD11" s="12" t="s">
        <v>123</v>
      </c>
      <c r="AE11" s="12" t="s">
        <v>124</v>
      </c>
      <c r="AF11" s="11"/>
      <c r="AG11" s="11"/>
      <c r="AH11" s="11"/>
      <c r="AI11" s="11"/>
      <c r="AJ11" s="11"/>
      <c r="AK11" s="11"/>
      <c r="AL11" s="11"/>
      <c r="AM11" s="11"/>
      <c r="AN11" s="12" t="s">
        <v>164</v>
      </c>
      <c r="AO11" s="11"/>
      <c r="AP11" s="11"/>
      <c r="AQ11" s="11"/>
      <c r="AR11" s="11"/>
      <c r="AS11" s="8"/>
    </row>
    <row r="12" spans="1:45" x14ac:dyDescent="0.2">
      <c r="A12" s="26"/>
      <c r="B12" s="23" t="s">
        <v>102</v>
      </c>
      <c r="C12" s="9">
        <v>0.1269682634149</v>
      </c>
      <c r="D12" s="9">
        <v>2.189640246397E-2</v>
      </c>
      <c r="E12" s="9">
        <v>5.5935478952849997E-2</v>
      </c>
      <c r="F12" s="9">
        <v>0.142725404655</v>
      </c>
      <c r="G12" s="9">
        <v>0.16868676918780001</v>
      </c>
      <c r="H12" s="9">
        <v>0.1726981125623</v>
      </c>
      <c r="I12" s="9">
        <v>0.1165712576147</v>
      </c>
      <c r="J12" s="9">
        <v>0.1390761201422</v>
      </c>
      <c r="K12" s="9">
        <v>0.17218174803370001</v>
      </c>
      <c r="L12" s="9">
        <v>9.3986642870629994E-2</v>
      </c>
      <c r="M12" s="9">
        <v>7.4548155826720003E-2</v>
      </c>
      <c r="N12" s="9">
        <v>7.4878499590679992E-2</v>
      </c>
      <c r="O12" s="9">
        <v>0.12517041057789999</v>
      </c>
      <c r="P12" s="9">
        <v>0.18673428952769999</v>
      </c>
      <c r="Q12" s="9">
        <v>0.1126498183833</v>
      </c>
      <c r="R12" s="9">
        <v>0.15124190064849999</v>
      </c>
      <c r="S12" s="9">
        <v>9.6730986327959997E-2</v>
      </c>
      <c r="T12" s="9">
        <v>0.17080930050650001</v>
      </c>
      <c r="U12" s="9">
        <v>7.4709078397380002E-2</v>
      </c>
      <c r="V12" s="9">
        <v>7.017480945285999E-2</v>
      </c>
      <c r="W12" s="9">
        <v>0.2059254946679</v>
      </c>
      <c r="X12" s="9">
        <v>0.30543721021999998</v>
      </c>
      <c r="Y12" s="9">
        <v>0.17391284262449999</v>
      </c>
      <c r="Z12" s="9">
        <v>8.6152820099579988E-2</v>
      </c>
      <c r="AA12" s="9">
        <v>0.16559319274760001</v>
      </c>
      <c r="AB12" s="9">
        <v>7.9389181512029991E-2</v>
      </c>
      <c r="AC12" s="9">
        <v>8.8071616801880012E-2</v>
      </c>
      <c r="AD12" s="9">
        <v>0.14997387442179999</v>
      </c>
      <c r="AE12" s="9">
        <v>0.20988646010680001</v>
      </c>
      <c r="AF12" s="9">
        <v>0.117752489909</v>
      </c>
      <c r="AG12" s="9">
        <v>6.8972335211149996E-2</v>
      </c>
      <c r="AH12" s="9">
        <v>0</v>
      </c>
      <c r="AI12" s="9">
        <v>0.1194172976822</v>
      </c>
      <c r="AJ12" s="9">
        <v>7.9499987478600001E-2</v>
      </c>
      <c r="AK12" s="9">
        <v>0.22704317827170001</v>
      </c>
      <c r="AL12" s="9">
        <v>0.17391649133629999</v>
      </c>
      <c r="AM12" s="9">
        <v>0.15831988613510001</v>
      </c>
      <c r="AN12" s="9">
        <v>0.24859197956929999</v>
      </c>
      <c r="AO12" s="9">
        <v>0</v>
      </c>
      <c r="AP12" s="9">
        <v>0.20413633801610001</v>
      </c>
      <c r="AQ12" s="9">
        <v>0.21532531691330001</v>
      </c>
      <c r="AR12" s="9">
        <v>0.10182076242260001</v>
      </c>
      <c r="AS12" s="8"/>
    </row>
    <row r="13" spans="1:45" x14ac:dyDescent="0.2">
      <c r="A13" s="24"/>
      <c r="B13" s="24"/>
      <c r="C13" s="10">
        <v>101</v>
      </c>
      <c r="D13" s="10">
        <v>1</v>
      </c>
      <c r="E13" s="10">
        <v>9</v>
      </c>
      <c r="F13" s="10">
        <v>20</v>
      </c>
      <c r="G13" s="10">
        <v>28</v>
      </c>
      <c r="H13" s="10">
        <v>38</v>
      </c>
      <c r="I13" s="10">
        <v>54</v>
      </c>
      <c r="J13" s="10">
        <v>46</v>
      </c>
      <c r="K13" s="10">
        <v>64</v>
      </c>
      <c r="L13" s="10">
        <v>25</v>
      </c>
      <c r="M13" s="10">
        <v>10</v>
      </c>
      <c r="N13" s="10">
        <v>1</v>
      </c>
      <c r="O13" s="10">
        <v>8</v>
      </c>
      <c r="P13" s="10">
        <v>6</v>
      </c>
      <c r="Q13" s="10">
        <v>17</v>
      </c>
      <c r="R13" s="10">
        <v>13</v>
      </c>
      <c r="S13" s="10">
        <v>14</v>
      </c>
      <c r="T13" s="10">
        <v>32</v>
      </c>
      <c r="U13" s="10">
        <v>11</v>
      </c>
      <c r="V13" s="10">
        <v>4</v>
      </c>
      <c r="W13" s="10">
        <v>10</v>
      </c>
      <c r="X13" s="10">
        <v>8</v>
      </c>
      <c r="Y13" s="10">
        <v>23</v>
      </c>
      <c r="Z13" s="10">
        <v>14</v>
      </c>
      <c r="AA13" s="10">
        <v>15</v>
      </c>
      <c r="AB13" s="10">
        <v>27</v>
      </c>
      <c r="AC13" s="10">
        <v>4</v>
      </c>
      <c r="AD13" s="10">
        <v>14</v>
      </c>
      <c r="AE13" s="10">
        <v>34</v>
      </c>
      <c r="AF13" s="10">
        <v>35</v>
      </c>
      <c r="AG13" s="10">
        <v>14</v>
      </c>
      <c r="AH13" s="10">
        <v>0</v>
      </c>
      <c r="AI13" s="10">
        <v>18</v>
      </c>
      <c r="AJ13" s="10">
        <v>4</v>
      </c>
      <c r="AK13" s="10">
        <v>4</v>
      </c>
      <c r="AL13" s="10">
        <v>6</v>
      </c>
      <c r="AM13" s="10">
        <v>16</v>
      </c>
      <c r="AN13" s="10">
        <v>10</v>
      </c>
      <c r="AO13" s="10">
        <v>0</v>
      </c>
      <c r="AP13" s="10">
        <v>5</v>
      </c>
      <c r="AQ13" s="10">
        <v>2</v>
      </c>
      <c r="AR13" s="10">
        <v>36</v>
      </c>
      <c r="AS13" s="8"/>
    </row>
    <row r="14" spans="1:45" x14ac:dyDescent="0.2">
      <c r="A14" s="24"/>
      <c r="B14" s="24"/>
      <c r="C14" s="11" t="s">
        <v>118</v>
      </c>
      <c r="D14" s="11"/>
      <c r="E14" s="11"/>
      <c r="F14" s="11"/>
      <c r="G14" s="12" t="s">
        <v>125</v>
      </c>
      <c r="H14" s="12" t="s">
        <v>125</v>
      </c>
      <c r="I14" s="11"/>
      <c r="J14" s="11"/>
      <c r="K14" s="11"/>
      <c r="L14" s="11"/>
      <c r="M14" s="11"/>
      <c r="N14" s="11"/>
      <c r="O14" s="11"/>
      <c r="P14" s="11"/>
      <c r="Q14" s="11"/>
      <c r="R14" s="11"/>
      <c r="S14" s="11"/>
      <c r="T14" s="11"/>
      <c r="U14" s="11"/>
      <c r="V14" s="11"/>
      <c r="W14" s="11"/>
      <c r="X14" s="12" t="s">
        <v>231</v>
      </c>
      <c r="Y14" s="11"/>
      <c r="Z14" s="11"/>
      <c r="AA14" s="11"/>
      <c r="AB14" s="11"/>
      <c r="AC14" s="11"/>
      <c r="AD14" s="11"/>
      <c r="AE14" s="12" t="s">
        <v>124</v>
      </c>
      <c r="AF14" s="11"/>
      <c r="AG14" s="11"/>
      <c r="AH14" s="11"/>
      <c r="AI14" s="11"/>
      <c r="AJ14" s="11"/>
      <c r="AK14" s="11"/>
      <c r="AL14" s="11"/>
      <c r="AM14" s="11"/>
      <c r="AN14" s="11"/>
      <c r="AO14" s="11"/>
      <c r="AP14" s="11"/>
      <c r="AQ14" s="11"/>
      <c r="AR14" s="11"/>
      <c r="AS14" s="8"/>
    </row>
    <row r="15" spans="1:45" x14ac:dyDescent="0.2">
      <c r="A15" s="26"/>
      <c r="B15" s="23" t="s">
        <v>103</v>
      </c>
      <c r="C15" s="9">
        <v>0.39642504301830001</v>
      </c>
      <c r="D15" s="9">
        <v>0.3177349835462</v>
      </c>
      <c r="E15" s="9">
        <v>0.54015103040849999</v>
      </c>
      <c r="F15" s="9">
        <v>0.35771445527270002</v>
      </c>
      <c r="G15" s="9">
        <v>0.46034495964529998</v>
      </c>
      <c r="H15" s="9">
        <v>0.35284601679529998</v>
      </c>
      <c r="I15" s="9">
        <v>0.39234001625429998</v>
      </c>
      <c r="J15" s="9">
        <v>0.40756761672230002</v>
      </c>
      <c r="K15" s="9">
        <v>0.50720927599940002</v>
      </c>
      <c r="L15" s="9">
        <v>0.32895834605430002</v>
      </c>
      <c r="M15" s="9">
        <v>0.27830573507509998</v>
      </c>
      <c r="N15" s="9">
        <v>0</v>
      </c>
      <c r="O15" s="9">
        <v>0.1600177500228</v>
      </c>
      <c r="P15" s="9">
        <v>0.24903636265760001</v>
      </c>
      <c r="Q15" s="9">
        <v>0.3817276580283</v>
      </c>
      <c r="R15" s="9">
        <v>0.3660879347696</v>
      </c>
      <c r="S15" s="9">
        <v>0.44032450570330001</v>
      </c>
      <c r="T15" s="9">
        <v>0.49583503411690011</v>
      </c>
      <c r="U15" s="9">
        <v>0.447620218013</v>
      </c>
      <c r="V15" s="9">
        <v>0.2600630729342</v>
      </c>
      <c r="W15" s="9">
        <v>0.3542696274046</v>
      </c>
      <c r="X15" s="9">
        <v>0.2357497768623</v>
      </c>
      <c r="Y15" s="9">
        <v>0.30155583770010003</v>
      </c>
      <c r="Z15" s="9">
        <v>0.37573603969710001</v>
      </c>
      <c r="AA15" s="9">
        <v>0.37238930692759997</v>
      </c>
      <c r="AB15" s="9">
        <v>0.55145355683810005</v>
      </c>
      <c r="AC15" s="9">
        <v>0.2423500671437</v>
      </c>
      <c r="AD15" s="9">
        <v>0.28347631714179999</v>
      </c>
      <c r="AE15" s="9">
        <v>0.28416488703350001</v>
      </c>
      <c r="AF15" s="9">
        <v>0.47377584926510002</v>
      </c>
      <c r="AG15" s="9">
        <v>0.51314497897209999</v>
      </c>
      <c r="AH15" s="9">
        <v>0</v>
      </c>
      <c r="AI15" s="9">
        <v>0.39044790387169998</v>
      </c>
      <c r="AJ15" s="9">
        <v>0.17541014736390001</v>
      </c>
      <c r="AK15" s="9">
        <v>0.228072316833</v>
      </c>
      <c r="AL15" s="9">
        <v>0.58128615556179997</v>
      </c>
      <c r="AM15" s="9">
        <v>0.30105987620340002</v>
      </c>
      <c r="AN15" s="9">
        <v>0.2082059273122</v>
      </c>
      <c r="AO15" s="9">
        <v>0.28341643148880002</v>
      </c>
      <c r="AP15" s="9">
        <v>0.35006037754859998</v>
      </c>
      <c r="AQ15" s="9">
        <v>0.3479536837444</v>
      </c>
      <c r="AR15" s="9">
        <v>0.4759565851757</v>
      </c>
      <c r="AS15" s="8"/>
    </row>
    <row r="16" spans="1:45" x14ac:dyDescent="0.2">
      <c r="A16" s="24"/>
      <c r="B16" s="24"/>
      <c r="C16" s="10">
        <v>316</v>
      </c>
      <c r="D16" s="10">
        <v>22</v>
      </c>
      <c r="E16" s="10">
        <v>71</v>
      </c>
      <c r="F16" s="10">
        <v>60</v>
      </c>
      <c r="G16" s="10">
        <v>73</v>
      </c>
      <c r="H16" s="10">
        <v>88</v>
      </c>
      <c r="I16" s="10">
        <v>172</v>
      </c>
      <c r="J16" s="10">
        <v>143</v>
      </c>
      <c r="K16" s="10">
        <v>183</v>
      </c>
      <c r="L16" s="10">
        <v>92</v>
      </c>
      <c r="M16" s="10">
        <v>40</v>
      </c>
      <c r="N16" s="10">
        <v>0</v>
      </c>
      <c r="O16" s="10">
        <v>11</v>
      </c>
      <c r="P16" s="10">
        <v>11</v>
      </c>
      <c r="Q16" s="10">
        <v>60</v>
      </c>
      <c r="R16" s="10">
        <v>37</v>
      </c>
      <c r="S16" s="10">
        <v>53</v>
      </c>
      <c r="T16" s="10">
        <v>87</v>
      </c>
      <c r="U16" s="10">
        <v>57</v>
      </c>
      <c r="V16" s="10">
        <v>17</v>
      </c>
      <c r="W16" s="10">
        <v>13</v>
      </c>
      <c r="X16" s="10">
        <v>9</v>
      </c>
      <c r="Y16" s="10">
        <v>40</v>
      </c>
      <c r="Z16" s="10">
        <v>53</v>
      </c>
      <c r="AA16" s="10">
        <v>33</v>
      </c>
      <c r="AB16" s="10">
        <v>151</v>
      </c>
      <c r="AC16" s="10">
        <v>7</v>
      </c>
      <c r="AD16" s="10">
        <v>34</v>
      </c>
      <c r="AE16" s="10">
        <v>38</v>
      </c>
      <c r="AF16" s="10">
        <v>142</v>
      </c>
      <c r="AG16" s="10">
        <v>94</v>
      </c>
      <c r="AH16" s="10">
        <v>0</v>
      </c>
      <c r="AI16" s="10">
        <v>58</v>
      </c>
      <c r="AJ16" s="10">
        <v>12</v>
      </c>
      <c r="AK16" s="10">
        <v>4</v>
      </c>
      <c r="AL16" s="10">
        <v>12</v>
      </c>
      <c r="AM16" s="10">
        <v>33</v>
      </c>
      <c r="AN16" s="10">
        <v>9</v>
      </c>
      <c r="AO16" s="10">
        <v>1</v>
      </c>
      <c r="AP16" s="10">
        <v>10</v>
      </c>
      <c r="AQ16" s="10">
        <v>3</v>
      </c>
      <c r="AR16" s="10">
        <v>174</v>
      </c>
      <c r="AS16" s="8"/>
    </row>
    <row r="17" spans="1:45" x14ac:dyDescent="0.2">
      <c r="A17" s="24"/>
      <c r="B17" s="24"/>
      <c r="C17" s="11" t="s">
        <v>118</v>
      </c>
      <c r="D17" s="11"/>
      <c r="E17" s="12" t="s">
        <v>124</v>
      </c>
      <c r="F17" s="11"/>
      <c r="G17" s="11"/>
      <c r="H17" s="11"/>
      <c r="I17" s="11"/>
      <c r="J17" s="11"/>
      <c r="K17" s="12" t="s">
        <v>232</v>
      </c>
      <c r="L17" s="11"/>
      <c r="M17" s="11"/>
      <c r="N17" s="11"/>
      <c r="O17" s="11"/>
      <c r="P17" s="11"/>
      <c r="Q17" s="11"/>
      <c r="R17" s="11"/>
      <c r="S17" s="12" t="s">
        <v>119</v>
      </c>
      <c r="T17" s="12" t="s">
        <v>119</v>
      </c>
      <c r="U17" s="12" t="s">
        <v>119</v>
      </c>
      <c r="V17" s="11"/>
      <c r="W17" s="11"/>
      <c r="X17" s="11"/>
      <c r="Y17" s="11"/>
      <c r="Z17" s="11"/>
      <c r="AA17" s="11"/>
      <c r="AB17" s="12" t="s">
        <v>233</v>
      </c>
      <c r="AC17" s="11"/>
      <c r="AD17" s="11"/>
      <c r="AE17" s="11"/>
      <c r="AF17" s="12" t="s">
        <v>125</v>
      </c>
      <c r="AG17" s="12" t="s">
        <v>234</v>
      </c>
      <c r="AH17" s="11"/>
      <c r="AI17" s="11"/>
      <c r="AJ17" s="11"/>
      <c r="AK17" s="11"/>
      <c r="AL17" s="11"/>
      <c r="AM17" s="11"/>
      <c r="AN17" s="11"/>
      <c r="AO17" s="11"/>
      <c r="AP17" s="11"/>
      <c r="AQ17" s="11"/>
      <c r="AR17" s="12" t="s">
        <v>125</v>
      </c>
      <c r="AS17" s="8"/>
    </row>
    <row r="18" spans="1:45" x14ac:dyDescent="0.2">
      <c r="A18" s="26"/>
      <c r="B18" s="23" t="s">
        <v>104</v>
      </c>
      <c r="C18" s="9">
        <v>0.15791474615199999</v>
      </c>
      <c r="D18" s="9">
        <v>0.17888609001210001</v>
      </c>
      <c r="E18" s="9">
        <v>0.14002009074890001</v>
      </c>
      <c r="F18" s="9">
        <v>0.18970267640800001</v>
      </c>
      <c r="G18" s="9">
        <v>0.12712504419769999</v>
      </c>
      <c r="H18" s="9">
        <v>0.1607561921672</v>
      </c>
      <c r="I18" s="9">
        <v>0.14852905119670001</v>
      </c>
      <c r="J18" s="9">
        <v>0.1666304390859</v>
      </c>
      <c r="K18" s="9">
        <v>0.13579050234330001</v>
      </c>
      <c r="L18" s="9">
        <v>0.1698650124402</v>
      </c>
      <c r="M18" s="9">
        <v>0.1820050973447</v>
      </c>
      <c r="N18" s="9">
        <v>0.25273716349469999</v>
      </c>
      <c r="O18" s="9">
        <v>0.16132379966970001</v>
      </c>
      <c r="P18" s="9">
        <v>2.8161485056050001E-2</v>
      </c>
      <c r="Q18" s="9">
        <v>0.22670682445099999</v>
      </c>
      <c r="R18" s="9">
        <v>9.4822720876770003E-2</v>
      </c>
      <c r="S18" s="9">
        <v>0.24080676713740001</v>
      </c>
      <c r="T18" s="9">
        <v>0.1337266955701</v>
      </c>
      <c r="U18" s="9">
        <v>0.13159614464380001</v>
      </c>
      <c r="V18" s="9">
        <v>0.2652399435451</v>
      </c>
      <c r="W18" s="9">
        <v>0.1423497827504</v>
      </c>
      <c r="X18" s="9">
        <v>0.15301154714910001</v>
      </c>
      <c r="Y18" s="9">
        <v>0.1405875591272</v>
      </c>
      <c r="Z18" s="9">
        <v>0.10719532559269999</v>
      </c>
      <c r="AA18" s="9">
        <v>0.1722719183444</v>
      </c>
      <c r="AB18" s="9">
        <v>0.17552044388509999</v>
      </c>
      <c r="AC18" s="9">
        <v>0.30328022782250003</v>
      </c>
      <c r="AD18" s="9">
        <v>0.18278225849480001</v>
      </c>
      <c r="AE18" s="9">
        <v>7.8491588543720001E-2</v>
      </c>
      <c r="AF18" s="9">
        <v>0.1241006945526</v>
      </c>
      <c r="AG18" s="9">
        <v>0.2233185082244</v>
      </c>
      <c r="AH18" s="9">
        <v>0</v>
      </c>
      <c r="AI18" s="9">
        <v>0.1501905924628</v>
      </c>
      <c r="AJ18" s="9">
        <v>6.0961390841449997E-2</v>
      </c>
      <c r="AK18" s="9">
        <v>0.1518789744116</v>
      </c>
      <c r="AL18" s="9">
        <v>8.2232387273499991E-2</v>
      </c>
      <c r="AM18" s="9">
        <v>0.15356495593979999</v>
      </c>
      <c r="AN18" s="9">
        <v>0.1515178160625</v>
      </c>
      <c r="AO18" s="9">
        <v>0.23263998535200001</v>
      </c>
      <c r="AP18" s="9">
        <v>0.1387708561972</v>
      </c>
      <c r="AQ18" s="9">
        <v>0</v>
      </c>
      <c r="AR18" s="9">
        <v>0.18663982494670001</v>
      </c>
      <c r="AS18" s="8"/>
    </row>
    <row r="19" spans="1:45" x14ac:dyDescent="0.2">
      <c r="A19" s="24"/>
      <c r="B19" s="24"/>
      <c r="C19" s="10">
        <v>137</v>
      </c>
      <c r="D19" s="10">
        <v>19</v>
      </c>
      <c r="E19" s="10">
        <v>26</v>
      </c>
      <c r="F19" s="10">
        <v>29</v>
      </c>
      <c r="G19" s="10">
        <v>23</v>
      </c>
      <c r="H19" s="10">
        <v>38</v>
      </c>
      <c r="I19" s="10">
        <v>67</v>
      </c>
      <c r="J19" s="10">
        <v>68</v>
      </c>
      <c r="K19" s="10">
        <v>58</v>
      </c>
      <c r="L19" s="10">
        <v>51</v>
      </c>
      <c r="M19" s="10">
        <v>24</v>
      </c>
      <c r="N19" s="10">
        <v>3</v>
      </c>
      <c r="O19" s="10">
        <v>6</v>
      </c>
      <c r="P19" s="10">
        <v>2</v>
      </c>
      <c r="Q19" s="10">
        <v>38</v>
      </c>
      <c r="R19" s="10">
        <v>11</v>
      </c>
      <c r="S19" s="10">
        <v>31</v>
      </c>
      <c r="T19" s="10">
        <v>28</v>
      </c>
      <c r="U19" s="10">
        <v>21</v>
      </c>
      <c r="V19" s="10">
        <v>16</v>
      </c>
      <c r="W19" s="10">
        <v>7</v>
      </c>
      <c r="X19" s="10">
        <v>7</v>
      </c>
      <c r="Y19" s="10">
        <v>20</v>
      </c>
      <c r="Z19" s="10">
        <v>18</v>
      </c>
      <c r="AA19" s="10">
        <v>11</v>
      </c>
      <c r="AB19" s="10">
        <v>58</v>
      </c>
      <c r="AC19" s="10">
        <v>15</v>
      </c>
      <c r="AD19" s="10">
        <v>17</v>
      </c>
      <c r="AE19" s="10">
        <v>15</v>
      </c>
      <c r="AF19" s="10">
        <v>37</v>
      </c>
      <c r="AG19" s="10">
        <v>52</v>
      </c>
      <c r="AH19" s="10">
        <v>0</v>
      </c>
      <c r="AI19" s="10">
        <v>23</v>
      </c>
      <c r="AJ19" s="10">
        <v>5</v>
      </c>
      <c r="AK19" s="10">
        <v>3</v>
      </c>
      <c r="AL19" s="10">
        <v>3</v>
      </c>
      <c r="AM19" s="10">
        <v>14</v>
      </c>
      <c r="AN19" s="10">
        <v>5</v>
      </c>
      <c r="AO19" s="10">
        <v>1</v>
      </c>
      <c r="AP19" s="10">
        <v>3</v>
      </c>
      <c r="AQ19" s="10">
        <v>0</v>
      </c>
      <c r="AR19" s="10">
        <v>80</v>
      </c>
      <c r="AS19" s="8"/>
    </row>
    <row r="20" spans="1:45" x14ac:dyDescent="0.2">
      <c r="A20" s="24"/>
      <c r="B20" s="24"/>
      <c r="C20" s="11" t="s">
        <v>118</v>
      </c>
      <c r="D20" s="11"/>
      <c r="E20" s="11"/>
      <c r="F20" s="11"/>
      <c r="G20" s="11"/>
      <c r="H20" s="11"/>
      <c r="I20" s="11"/>
      <c r="J20" s="11"/>
      <c r="K20" s="11"/>
      <c r="L20" s="11"/>
      <c r="M20" s="11"/>
      <c r="N20" s="11"/>
      <c r="O20" s="11"/>
      <c r="P20" s="11"/>
      <c r="Q20" s="12" t="s">
        <v>125</v>
      </c>
      <c r="R20" s="11"/>
      <c r="S20" s="12" t="s">
        <v>125</v>
      </c>
      <c r="T20" s="11"/>
      <c r="U20" s="11"/>
      <c r="V20" s="11"/>
      <c r="W20" s="11"/>
      <c r="X20" s="11"/>
      <c r="Y20" s="11"/>
      <c r="Z20" s="11"/>
      <c r="AA20" s="11"/>
      <c r="AB20" s="11"/>
      <c r="AC20" s="12" t="s">
        <v>202</v>
      </c>
      <c r="AD20" s="11"/>
      <c r="AE20" s="11"/>
      <c r="AF20" s="11"/>
      <c r="AG20" s="12" t="s">
        <v>202</v>
      </c>
      <c r="AH20" s="11"/>
      <c r="AI20" s="11"/>
      <c r="AJ20" s="11"/>
      <c r="AK20" s="11"/>
      <c r="AL20" s="11"/>
      <c r="AM20" s="11"/>
      <c r="AN20" s="11"/>
      <c r="AO20" s="11"/>
      <c r="AP20" s="11"/>
      <c r="AQ20" s="11"/>
      <c r="AR20" s="11"/>
      <c r="AS20" s="8"/>
    </row>
    <row r="21" spans="1:45" x14ac:dyDescent="0.2">
      <c r="A21" s="26"/>
      <c r="B21" s="23" t="s">
        <v>105</v>
      </c>
      <c r="C21" s="9">
        <v>0.21394392434209999</v>
      </c>
      <c r="D21" s="9">
        <v>0.3685363874157</v>
      </c>
      <c r="E21" s="9">
        <v>0.21105705886359999</v>
      </c>
      <c r="F21" s="9">
        <v>0.18668821606550001</v>
      </c>
      <c r="G21" s="9">
        <v>0.1444232220359</v>
      </c>
      <c r="H21" s="9">
        <v>0.1897354294885</v>
      </c>
      <c r="I21" s="9">
        <v>0.24089433740630001</v>
      </c>
      <c r="J21" s="9">
        <v>0.18182847595650001</v>
      </c>
      <c r="K21" s="9">
        <v>9.6733843012059992E-2</v>
      </c>
      <c r="L21" s="9">
        <v>0.2562507583284</v>
      </c>
      <c r="M21" s="9">
        <v>0.39434744557899998</v>
      </c>
      <c r="N21" s="9">
        <v>0.67238433691459998</v>
      </c>
      <c r="O21" s="9">
        <v>0.43384918432269998</v>
      </c>
      <c r="P21" s="9">
        <v>0.27254566783779999</v>
      </c>
      <c r="Q21" s="9">
        <v>0.21318166023480001</v>
      </c>
      <c r="R21" s="9">
        <v>0.28750092642399999</v>
      </c>
      <c r="S21" s="9">
        <v>9.0413697618620004E-2</v>
      </c>
      <c r="T21" s="9">
        <v>0.14956678861469999</v>
      </c>
      <c r="U21" s="9">
        <v>0.21148778824520001</v>
      </c>
      <c r="V21" s="9">
        <v>0.14602974669079999</v>
      </c>
      <c r="W21" s="9">
        <v>0.14879002945620001</v>
      </c>
      <c r="X21" s="9">
        <v>0.16974921224350001</v>
      </c>
      <c r="Y21" s="9">
        <v>0.31675969371730001</v>
      </c>
      <c r="Z21" s="9">
        <v>0.27164234464190001</v>
      </c>
      <c r="AA21" s="9">
        <v>0.15968188444209999</v>
      </c>
      <c r="AB21" s="9">
        <v>0.1647087156981</v>
      </c>
      <c r="AC21" s="9">
        <v>0.2303107331292</v>
      </c>
      <c r="AD21" s="9">
        <v>0.15912464651139999</v>
      </c>
      <c r="AE21" s="9">
        <v>0.3043665316418</v>
      </c>
      <c r="AF21" s="9">
        <v>0.18489945791519999</v>
      </c>
      <c r="AG21" s="9">
        <v>0.17373232370860001</v>
      </c>
      <c r="AH21" s="9">
        <v>1</v>
      </c>
      <c r="AI21" s="9">
        <v>0.24026437188390001</v>
      </c>
      <c r="AJ21" s="9">
        <v>0.48279104180560001</v>
      </c>
      <c r="AK21" s="9">
        <v>0.1455620830323</v>
      </c>
      <c r="AL21" s="9">
        <v>7.0103434456779995E-2</v>
      </c>
      <c r="AM21" s="9">
        <v>0.22432158529900001</v>
      </c>
      <c r="AN21" s="9">
        <v>7.6151653388029997E-2</v>
      </c>
      <c r="AO21" s="9">
        <v>0.48394358315929997</v>
      </c>
      <c r="AP21" s="9">
        <v>0.2089830329148</v>
      </c>
      <c r="AQ21" s="9">
        <v>0.43672099934230002</v>
      </c>
      <c r="AR21" s="9">
        <v>0.18492355683869999</v>
      </c>
      <c r="AS21" s="8"/>
    </row>
    <row r="22" spans="1:45" x14ac:dyDescent="0.2">
      <c r="A22" s="24"/>
      <c r="B22" s="24"/>
      <c r="C22" s="10">
        <v>125</v>
      </c>
      <c r="D22" s="10">
        <v>23</v>
      </c>
      <c r="E22" s="10">
        <v>25</v>
      </c>
      <c r="F22" s="10">
        <v>17</v>
      </c>
      <c r="G22" s="10">
        <v>17</v>
      </c>
      <c r="H22" s="10">
        <v>40</v>
      </c>
      <c r="I22" s="10">
        <v>77</v>
      </c>
      <c r="J22" s="10">
        <v>46</v>
      </c>
      <c r="K22" s="10">
        <v>29</v>
      </c>
      <c r="L22" s="10">
        <v>47</v>
      </c>
      <c r="M22" s="10">
        <v>43</v>
      </c>
      <c r="N22" s="10">
        <v>5</v>
      </c>
      <c r="O22" s="10">
        <v>22</v>
      </c>
      <c r="P22" s="10">
        <v>7</v>
      </c>
      <c r="Q22" s="10">
        <v>23</v>
      </c>
      <c r="R22" s="10">
        <v>18</v>
      </c>
      <c r="S22" s="10">
        <v>10</v>
      </c>
      <c r="T22" s="10">
        <v>20</v>
      </c>
      <c r="U22" s="10">
        <v>25</v>
      </c>
      <c r="V22" s="10">
        <v>7</v>
      </c>
      <c r="W22" s="10">
        <v>6</v>
      </c>
      <c r="X22" s="10">
        <v>6</v>
      </c>
      <c r="Y22" s="10">
        <v>35</v>
      </c>
      <c r="Z22" s="10">
        <v>27</v>
      </c>
      <c r="AA22" s="10">
        <v>12</v>
      </c>
      <c r="AB22" s="10">
        <v>32</v>
      </c>
      <c r="AC22" s="10">
        <v>6</v>
      </c>
      <c r="AD22" s="10">
        <v>16</v>
      </c>
      <c r="AE22" s="10">
        <v>31</v>
      </c>
      <c r="AF22" s="10">
        <v>39</v>
      </c>
      <c r="AG22" s="10">
        <v>25</v>
      </c>
      <c r="AH22" s="10">
        <v>7</v>
      </c>
      <c r="AI22" s="10">
        <v>29</v>
      </c>
      <c r="AJ22" s="10">
        <v>15</v>
      </c>
      <c r="AK22" s="10">
        <v>2</v>
      </c>
      <c r="AL22" s="10">
        <v>3</v>
      </c>
      <c r="AM22" s="10">
        <v>16</v>
      </c>
      <c r="AN22" s="10">
        <v>4</v>
      </c>
      <c r="AO22" s="10">
        <v>1</v>
      </c>
      <c r="AP22" s="10">
        <v>4</v>
      </c>
      <c r="AQ22" s="10">
        <v>1</v>
      </c>
      <c r="AR22" s="10">
        <v>50</v>
      </c>
      <c r="AS22" s="8"/>
    </row>
    <row r="23" spans="1:45" x14ac:dyDescent="0.2">
      <c r="A23" s="24"/>
      <c r="B23" s="24"/>
      <c r="C23" s="11" t="s">
        <v>118</v>
      </c>
      <c r="D23" s="12" t="s">
        <v>133</v>
      </c>
      <c r="E23" s="11"/>
      <c r="F23" s="11"/>
      <c r="G23" s="11"/>
      <c r="H23" s="11"/>
      <c r="I23" s="11"/>
      <c r="J23" s="11"/>
      <c r="K23" s="11"/>
      <c r="L23" s="12" t="s">
        <v>120</v>
      </c>
      <c r="M23" s="12" t="s">
        <v>120</v>
      </c>
      <c r="N23" s="12" t="s">
        <v>222</v>
      </c>
      <c r="O23" s="12" t="s">
        <v>235</v>
      </c>
      <c r="P23" s="11"/>
      <c r="Q23" s="11"/>
      <c r="R23" s="11"/>
      <c r="S23" s="11"/>
      <c r="T23" s="11"/>
      <c r="U23" s="11"/>
      <c r="V23" s="11"/>
      <c r="W23" s="11"/>
      <c r="X23" s="11"/>
      <c r="Y23" s="11"/>
      <c r="Z23" s="11"/>
      <c r="AA23" s="11"/>
      <c r="AB23" s="11"/>
      <c r="AC23" s="11"/>
      <c r="AD23" s="11"/>
      <c r="AE23" s="11"/>
      <c r="AF23" s="11"/>
      <c r="AG23" s="11"/>
      <c r="AH23" s="12" t="s">
        <v>236</v>
      </c>
      <c r="AI23" s="11"/>
      <c r="AJ23" s="12" t="s">
        <v>151</v>
      </c>
      <c r="AK23" s="11"/>
      <c r="AL23" s="11"/>
      <c r="AM23" s="11"/>
      <c r="AN23" s="11"/>
      <c r="AO23" s="11"/>
      <c r="AP23" s="11"/>
      <c r="AQ23" s="11"/>
      <c r="AR23" s="11"/>
      <c r="AS23" s="8"/>
    </row>
    <row r="24" spans="1:45" x14ac:dyDescent="0.2">
      <c r="A24" s="26"/>
      <c r="B24" s="23" t="s">
        <v>56</v>
      </c>
      <c r="C24" s="9">
        <v>1</v>
      </c>
      <c r="D24" s="9">
        <v>1</v>
      </c>
      <c r="E24" s="9">
        <v>1</v>
      </c>
      <c r="F24" s="9">
        <v>1</v>
      </c>
      <c r="G24" s="9">
        <v>1</v>
      </c>
      <c r="H24" s="9">
        <v>1</v>
      </c>
      <c r="I24" s="9">
        <v>1</v>
      </c>
      <c r="J24" s="9">
        <v>1</v>
      </c>
      <c r="K24" s="9">
        <v>1</v>
      </c>
      <c r="L24" s="9">
        <v>1</v>
      </c>
      <c r="M24" s="9">
        <v>1</v>
      </c>
      <c r="N24" s="9">
        <v>1</v>
      </c>
      <c r="O24" s="9">
        <v>1</v>
      </c>
      <c r="P24" s="9">
        <v>1</v>
      </c>
      <c r="Q24" s="9">
        <v>1</v>
      </c>
      <c r="R24" s="9">
        <v>1</v>
      </c>
      <c r="S24" s="9">
        <v>1</v>
      </c>
      <c r="T24" s="9">
        <v>1</v>
      </c>
      <c r="U24" s="9">
        <v>1</v>
      </c>
      <c r="V24" s="9">
        <v>1</v>
      </c>
      <c r="W24" s="9">
        <v>1</v>
      </c>
      <c r="X24" s="9">
        <v>1</v>
      </c>
      <c r="Y24" s="9">
        <v>1</v>
      </c>
      <c r="Z24" s="9">
        <v>1</v>
      </c>
      <c r="AA24" s="9">
        <v>1</v>
      </c>
      <c r="AB24" s="9">
        <v>1</v>
      </c>
      <c r="AC24" s="9">
        <v>1</v>
      </c>
      <c r="AD24" s="9">
        <v>1</v>
      </c>
      <c r="AE24" s="9">
        <v>1</v>
      </c>
      <c r="AF24" s="9">
        <v>1</v>
      </c>
      <c r="AG24" s="9">
        <v>1</v>
      </c>
      <c r="AH24" s="9">
        <v>1</v>
      </c>
      <c r="AI24" s="9">
        <v>1</v>
      </c>
      <c r="AJ24" s="9">
        <v>1</v>
      </c>
      <c r="AK24" s="9">
        <v>1</v>
      </c>
      <c r="AL24" s="9">
        <v>1</v>
      </c>
      <c r="AM24" s="9">
        <v>1</v>
      </c>
      <c r="AN24" s="9">
        <v>1</v>
      </c>
      <c r="AO24" s="9">
        <v>1</v>
      </c>
      <c r="AP24" s="9">
        <v>1</v>
      </c>
      <c r="AQ24" s="9">
        <v>1</v>
      </c>
      <c r="AR24" s="9">
        <v>1</v>
      </c>
      <c r="AS24" s="8"/>
    </row>
    <row r="25" spans="1:45" x14ac:dyDescent="0.2">
      <c r="A25" s="24"/>
      <c r="B25" s="24"/>
      <c r="C25" s="10">
        <v>743</v>
      </c>
      <c r="D25" s="10">
        <v>69</v>
      </c>
      <c r="E25" s="10">
        <v>139</v>
      </c>
      <c r="F25" s="10">
        <v>137</v>
      </c>
      <c r="G25" s="10">
        <v>154</v>
      </c>
      <c r="H25" s="10">
        <v>231</v>
      </c>
      <c r="I25" s="10">
        <v>403</v>
      </c>
      <c r="J25" s="10">
        <v>332</v>
      </c>
      <c r="K25" s="10">
        <v>362</v>
      </c>
      <c r="L25" s="10">
        <v>243</v>
      </c>
      <c r="M25" s="10">
        <v>124</v>
      </c>
      <c r="N25" s="10">
        <v>9</v>
      </c>
      <c r="O25" s="10">
        <v>51</v>
      </c>
      <c r="P25" s="10">
        <v>35</v>
      </c>
      <c r="Q25" s="10">
        <v>145</v>
      </c>
      <c r="R25" s="10">
        <v>87</v>
      </c>
      <c r="S25" s="10">
        <v>117</v>
      </c>
      <c r="T25" s="10">
        <v>177</v>
      </c>
      <c r="U25" s="10">
        <v>131</v>
      </c>
      <c r="V25" s="10">
        <v>58</v>
      </c>
      <c r="W25" s="10">
        <v>40</v>
      </c>
      <c r="X25" s="10">
        <v>35</v>
      </c>
      <c r="Y25" s="10">
        <v>126</v>
      </c>
      <c r="Z25" s="10">
        <v>126</v>
      </c>
      <c r="AA25" s="10">
        <v>79</v>
      </c>
      <c r="AB25" s="10">
        <v>279</v>
      </c>
      <c r="AC25" s="10">
        <v>39</v>
      </c>
      <c r="AD25" s="10">
        <v>102</v>
      </c>
      <c r="AE25" s="10">
        <v>131</v>
      </c>
      <c r="AF25" s="10">
        <v>272</v>
      </c>
      <c r="AG25" s="10">
        <v>189</v>
      </c>
      <c r="AH25" s="10">
        <v>7</v>
      </c>
      <c r="AI25" s="10">
        <v>142</v>
      </c>
      <c r="AJ25" s="10">
        <v>40</v>
      </c>
      <c r="AK25" s="10">
        <v>14</v>
      </c>
      <c r="AL25" s="10">
        <v>27</v>
      </c>
      <c r="AM25" s="10">
        <v>92</v>
      </c>
      <c r="AN25" s="10">
        <v>36</v>
      </c>
      <c r="AO25" s="10">
        <v>3</v>
      </c>
      <c r="AP25" s="10">
        <v>24</v>
      </c>
      <c r="AQ25" s="10">
        <v>6</v>
      </c>
      <c r="AR25" s="10">
        <v>359</v>
      </c>
      <c r="AS25" s="8"/>
    </row>
    <row r="26" spans="1:45" x14ac:dyDescent="0.2">
      <c r="A26" s="24"/>
      <c r="B26" s="24"/>
      <c r="C26" s="11" t="s">
        <v>118</v>
      </c>
      <c r="D26" s="11" t="s">
        <v>118</v>
      </c>
      <c r="E26" s="11" t="s">
        <v>118</v>
      </c>
      <c r="F26" s="11" t="s">
        <v>118</v>
      </c>
      <c r="G26" s="11" t="s">
        <v>118</v>
      </c>
      <c r="H26" s="11" t="s">
        <v>118</v>
      </c>
      <c r="I26" s="11" t="s">
        <v>118</v>
      </c>
      <c r="J26" s="11" t="s">
        <v>118</v>
      </c>
      <c r="K26" s="11" t="s">
        <v>118</v>
      </c>
      <c r="L26" s="11" t="s">
        <v>118</v>
      </c>
      <c r="M26" s="11" t="s">
        <v>118</v>
      </c>
      <c r="N26" s="11" t="s">
        <v>118</v>
      </c>
      <c r="O26" s="11" t="s">
        <v>118</v>
      </c>
      <c r="P26" s="11" t="s">
        <v>118</v>
      </c>
      <c r="Q26" s="11" t="s">
        <v>118</v>
      </c>
      <c r="R26" s="11" t="s">
        <v>118</v>
      </c>
      <c r="S26" s="11" t="s">
        <v>118</v>
      </c>
      <c r="T26" s="11" t="s">
        <v>118</v>
      </c>
      <c r="U26" s="11" t="s">
        <v>118</v>
      </c>
      <c r="V26" s="11" t="s">
        <v>118</v>
      </c>
      <c r="W26" s="11" t="s">
        <v>118</v>
      </c>
      <c r="X26" s="11" t="s">
        <v>118</v>
      </c>
      <c r="Y26" s="11" t="s">
        <v>118</v>
      </c>
      <c r="Z26" s="11" t="s">
        <v>118</v>
      </c>
      <c r="AA26" s="11" t="s">
        <v>118</v>
      </c>
      <c r="AB26" s="11" t="s">
        <v>118</v>
      </c>
      <c r="AC26" s="11" t="s">
        <v>118</v>
      </c>
      <c r="AD26" s="11" t="s">
        <v>118</v>
      </c>
      <c r="AE26" s="11" t="s">
        <v>118</v>
      </c>
      <c r="AF26" s="11" t="s">
        <v>118</v>
      </c>
      <c r="AG26" s="11" t="s">
        <v>118</v>
      </c>
      <c r="AH26" s="11" t="s">
        <v>118</v>
      </c>
      <c r="AI26" s="11" t="s">
        <v>118</v>
      </c>
      <c r="AJ26" s="11" t="s">
        <v>118</v>
      </c>
      <c r="AK26" s="11" t="s">
        <v>118</v>
      </c>
      <c r="AL26" s="11" t="s">
        <v>118</v>
      </c>
      <c r="AM26" s="11" t="s">
        <v>118</v>
      </c>
      <c r="AN26" s="11" t="s">
        <v>118</v>
      </c>
      <c r="AO26" s="11" t="s">
        <v>118</v>
      </c>
      <c r="AP26" s="11" t="s">
        <v>118</v>
      </c>
      <c r="AQ26" s="11" t="s">
        <v>118</v>
      </c>
      <c r="AR26" s="11" t="s">
        <v>118</v>
      </c>
      <c r="AS26" s="8"/>
    </row>
    <row r="27" spans="1:45" x14ac:dyDescent="0.2">
      <c r="A27" s="13" t="s">
        <v>237</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20"/>
    </row>
    <row r="28" spans="1:45" x14ac:dyDescent="0.2">
      <c r="A28" s="15" t="s">
        <v>135</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row>
  </sheetData>
  <mergeCells count="18">
    <mergeCell ref="B15:B17"/>
    <mergeCell ref="B18:B20"/>
    <mergeCell ref="B21:B23"/>
    <mergeCell ref="B24:B26"/>
    <mergeCell ref="AP2:AR2"/>
    <mergeCell ref="A2:C2"/>
    <mergeCell ref="A3:B5"/>
    <mergeCell ref="B6:B8"/>
    <mergeCell ref="B9:B11"/>
    <mergeCell ref="A6:A26"/>
    <mergeCell ref="AI3:AR3"/>
    <mergeCell ref="D3:H3"/>
    <mergeCell ref="I3:J3"/>
    <mergeCell ref="K3:N3"/>
    <mergeCell ref="O3:U3"/>
    <mergeCell ref="V3:AB3"/>
    <mergeCell ref="AC3:AH3"/>
    <mergeCell ref="B12:B14"/>
  </mergeCells>
  <hyperlinks>
    <hyperlink ref="A1" location="'TOC'!A1:A1" display="Back to TOC"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S28"/>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238</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239</v>
      </c>
      <c r="B6" s="23" t="s">
        <v>100</v>
      </c>
      <c r="C6" s="9">
        <v>1.6308088209180002E-2</v>
      </c>
      <c r="D6" s="9">
        <v>0</v>
      </c>
      <c r="E6" s="9">
        <v>1.9410606348290001E-2</v>
      </c>
      <c r="F6" s="9">
        <v>9.8452653640149993E-3</v>
      </c>
      <c r="G6" s="9">
        <v>2.74721289954E-2</v>
      </c>
      <c r="H6" s="9">
        <v>1.5848072902490001E-2</v>
      </c>
      <c r="I6" s="9">
        <v>2.2299716854050002E-2</v>
      </c>
      <c r="J6" s="9">
        <v>9.7277148714680003E-3</v>
      </c>
      <c r="K6" s="9">
        <v>1.761461759355E-2</v>
      </c>
      <c r="L6" s="9">
        <v>6.4692308207159998E-3</v>
      </c>
      <c r="M6" s="9">
        <v>2.473843026401E-2</v>
      </c>
      <c r="N6" s="9">
        <v>0.1119646456906</v>
      </c>
      <c r="O6" s="9">
        <v>1.3409990302220001E-2</v>
      </c>
      <c r="P6" s="9">
        <v>3.6709372931109999E-2</v>
      </c>
      <c r="Q6" s="9">
        <v>1.4431529444260001E-2</v>
      </c>
      <c r="R6" s="9">
        <v>2.3451210733119999E-2</v>
      </c>
      <c r="S6" s="9">
        <v>1.6086034744729999E-2</v>
      </c>
      <c r="T6" s="9">
        <v>1.569966114844E-2</v>
      </c>
      <c r="U6" s="9">
        <v>8.4378985661949998E-3</v>
      </c>
      <c r="V6" s="9">
        <v>2.6810053728279999E-2</v>
      </c>
      <c r="W6" s="9">
        <v>0</v>
      </c>
      <c r="X6" s="9">
        <v>2.0538569461700001E-2</v>
      </c>
      <c r="Y6" s="9">
        <v>2.993867257706E-2</v>
      </c>
      <c r="Z6" s="9">
        <v>5.1168622325930002E-3</v>
      </c>
      <c r="AA6" s="9">
        <v>0</v>
      </c>
      <c r="AB6" s="9">
        <v>1.9921993458449999E-2</v>
      </c>
      <c r="AC6" s="9">
        <v>3.3647469751680002E-2</v>
      </c>
      <c r="AD6" s="9">
        <v>0</v>
      </c>
      <c r="AE6" s="9">
        <v>2.292874459087E-2</v>
      </c>
      <c r="AF6" s="9">
        <v>1.632218739523E-2</v>
      </c>
      <c r="AG6" s="9">
        <v>1.63649518181E-2</v>
      </c>
      <c r="AH6" s="9">
        <v>0</v>
      </c>
      <c r="AI6" s="9">
        <v>1.08665462095E-2</v>
      </c>
      <c r="AJ6" s="9">
        <v>0</v>
      </c>
      <c r="AK6" s="9">
        <v>0</v>
      </c>
      <c r="AL6" s="9">
        <v>4.9438555106940001E-2</v>
      </c>
      <c r="AM6" s="9">
        <v>2.5932496435220002E-2</v>
      </c>
      <c r="AN6" s="9">
        <v>2.2664828464729999E-2</v>
      </c>
      <c r="AO6" s="9">
        <v>0</v>
      </c>
      <c r="AP6" s="9">
        <v>0</v>
      </c>
      <c r="AQ6" s="9">
        <v>0</v>
      </c>
      <c r="AR6" s="9">
        <v>1.7157641950739998E-2</v>
      </c>
      <c r="AS6" s="8"/>
    </row>
    <row r="7" spans="1:45" x14ac:dyDescent="0.2">
      <c r="A7" s="24"/>
      <c r="B7" s="24"/>
      <c r="C7" s="10">
        <v>16</v>
      </c>
      <c r="D7" s="10">
        <v>0</v>
      </c>
      <c r="E7" s="10">
        <v>2</v>
      </c>
      <c r="F7" s="10">
        <v>3</v>
      </c>
      <c r="G7" s="10">
        <v>5</v>
      </c>
      <c r="H7" s="10">
        <v>5</v>
      </c>
      <c r="I7" s="10">
        <v>12</v>
      </c>
      <c r="J7" s="10">
        <v>4</v>
      </c>
      <c r="K7" s="10">
        <v>9</v>
      </c>
      <c r="L7" s="10">
        <v>2</v>
      </c>
      <c r="M7" s="10">
        <v>4</v>
      </c>
      <c r="N7" s="10">
        <v>1</v>
      </c>
      <c r="O7" s="10">
        <v>1</v>
      </c>
      <c r="P7" s="10">
        <v>2</v>
      </c>
      <c r="Q7" s="10">
        <v>2</v>
      </c>
      <c r="R7" s="10">
        <v>3</v>
      </c>
      <c r="S7" s="10">
        <v>3</v>
      </c>
      <c r="T7" s="10">
        <v>4</v>
      </c>
      <c r="U7" s="10">
        <v>1</v>
      </c>
      <c r="V7" s="10">
        <v>2</v>
      </c>
      <c r="W7" s="10">
        <v>0</v>
      </c>
      <c r="X7" s="10">
        <v>1</v>
      </c>
      <c r="Y7" s="10">
        <v>5</v>
      </c>
      <c r="Z7" s="10">
        <v>1</v>
      </c>
      <c r="AA7" s="10">
        <v>0</v>
      </c>
      <c r="AB7" s="10">
        <v>7</v>
      </c>
      <c r="AC7" s="10">
        <v>2</v>
      </c>
      <c r="AD7" s="10">
        <v>0</v>
      </c>
      <c r="AE7" s="10">
        <v>5</v>
      </c>
      <c r="AF7" s="10">
        <v>6</v>
      </c>
      <c r="AG7" s="10">
        <v>3</v>
      </c>
      <c r="AH7" s="10">
        <v>0</v>
      </c>
      <c r="AI7" s="10">
        <v>2</v>
      </c>
      <c r="AJ7" s="10">
        <v>0</v>
      </c>
      <c r="AK7" s="10">
        <v>0</v>
      </c>
      <c r="AL7" s="10">
        <v>2</v>
      </c>
      <c r="AM7" s="10">
        <v>4</v>
      </c>
      <c r="AN7" s="10">
        <v>2</v>
      </c>
      <c r="AO7" s="10">
        <v>0</v>
      </c>
      <c r="AP7" s="10">
        <v>0</v>
      </c>
      <c r="AQ7" s="10">
        <v>0</v>
      </c>
      <c r="AR7" s="10">
        <v>6</v>
      </c>
      <c r="AS7" s="8"/>
    </row>
    <row r="8" spans="1:45" x14ac:dyDescent="0.2">
      <c r="A8" s="24"/>
      <c r="B8" s="24"/>
      <c r="C8" s="11" t="s">
        <v>118</v>
      </c>
      <c r="D8" s="11"/>
      <c r="E8" s="11"/>
      <c r="F8" s="11"/>
      <c r="G8" s="11"/>
      <c r="H8" s="11"/>
      <c r="I8" s="11"/>
      <c r="J8" s="11"/>
      <c r="K8" s="11"/>
      <c r="L8" s="11"/>
      <c r="M8" s="11"/>
      <c r="N8" s="12" t="s">
        <v>125</v>
      </c>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8"/>
    </row>
    <row r="9" spans="1:45" x14ac:dyDescent="0.2">
      <c r="A9" s="26"/>
      <c r="B9" s="23" t="s">
        <v>101</v>
      </c>
      <c r="C9" s="9">
        <v>0.11835401665879999</v>
      </c>
      <c r="D9" s="9">
        <v>6.5467846603700003E-2</v>
      </c>
      <c r="E9" s="9">
        <v>0.1089926458654</v>
      </c>
      <c r="F9" s="9">
        <v>0.1031719778913</v>
      </c>
      <c r="G9" s="9">
        <v>0.11548876203819999</v>
      </c>
      <c r="H9" s="9">
        <v>0.1578901181048</v>
      </c>
      <c r="I9" s="9">
        <v>0.1198240933983</v>
      </c>
      <c r="J9" s="9">
        <v>0.11648829315549999</v>
      </c>
      <c r="K9" s="9">
        <v>0.14685786560389999</v>
      </c>
      <c r="L9" s="9">
        <v>0.1197939318423</v>
      </c>
      <c r="M9" s="9">
        <v>5.7519957765259998E-2</v>
      </c>
      <c r="N9" s="9">
        <v>0</v>
      </c>
      <c r="O9" s="9">
        <v>6.4850367552510002E-2</v>
      </c>
      <c r="P9" s="9">
        <v>0.1106481273541</v>
      </c>
      <c r="Q9" s="9">
        <v>0.14492359149590001</v>
      </c>
      <c r="R9" s="9">
        <v>4.8716778768399999E-2</v>
      </c>
      <c r="S9" s="9">
        <v>9.8563497817620013E-2</v>
      </c>
      <c r="T9" s="9">
        <v>0.1394216396894</v>
      </c>
      <c r="U9" s="9">
        <v>0.162705379362</v>
      </c>
      <c r="V9" s="9">
        <v>0.20345041897259999</v>
      </c>
      <c r="W9" s="9">
        <v>0.1315487410009</v>
      </c>
      <c r="X9" s="9">
        <v>0.106357716889</v>
      </c>
      <c r="Y9" s="9">
        <v>9.2433458708259988E-2</v>
      </c>
      <c r="Z9" s="9">
        <v>7.3801065887749998E-2</v>
      </c>
      <c r="AA9" s="9">
        <v>0.1070123977109</v>
      </c>
      <c r="AB9" s="9">
        <v>0.14567619700850001</v>
      </c>
      <c r="AC9" s="9">
        <v>8.681177278711999E-2</v>
      </c>
      <c r="AD9" s="9">
        <v>0.2158598305293</v>
      </c>
      <c r="AE9" s="9">
        <v>0.1203248195687</v>
      </c>
      <c r="AF9" s="9">
        <v>9.9930059638109997E-2</v>
      </c>
      <c r="AG9" s="9">
        <v>9.7703502037559994E-2</v>
      </c>
      <c r="AH9" s="9">
        <v>0</v>
      </c>
      <c r="AI9" s="9">
        <v>0.1669450639741</v>
      </c>
      <c r="AJ9" s="9">
        <v>8.5965293981110011E-2</v>
      </c>
      <c r="AK9" s="9">
        <v>7.8387393333120003E-2</v>
      </c>
      <c r="AL9" s="9">
        <v>0.170318325331</v>
      </c>
      <c r="AM9" s="9">
        <v>0.14768854614570001</v>
      </c>
      <c r="AN9" s="9">
        <v>7.3195292110739996E-2</v>
      </c>
      <c r="AO9" s="9">
        <v>0</v>
      </c>
      <c r="AP9" s="9">
        <v>4.7675812626079998E-2</v>
      </c>
      <c r="AQ9" s="9">
        <v>0.1538111847767</v>
      </c>
      <c r="AR9" s="9">
        <v>0.10153276432030001</v>
      </c>
      <c r="AS9" s="8"/>
    </row>
    <row r="10" spans="1:45" x14ac:dyDescent="0.2">
      <c r="A10" s="24"/>
      <c r="B10" s="24"/>
      <c r="C10" s="10">
        <v>103</v>
      </c>
      <c r="D10" s="10">
        <v>6</v>
      </c>
      <c r="E10" s="10">
        <v>17</v>
      </c>
      <c r="F10" s="10">
        <v>21</v>
      </c>
      <c r="G10" s="10">
        <v>17</v>
      </c>
      <c r="H10" s="10">
        <v>39</v>
      </c>
      <c r="I10" s="10">
        <v>56</v>
      </c>
      <c r="J10" s="10">
        <v>46</v>
      </c>
      <c r="K10" s="10">
        <v>60</v>
      </c>
      <c r="L10" s="10">
        <v>32</v>
      </c>
      <c r="M10" s="10">
        <v>11</v>
      </c>
      <c r="N10" s="10">
        <v>0</v>
      </c>
      <c r="O10" s="10">
        <v>3</v>
      </c>
      <c r="P10" s="10">
        <v>5</v>
      </c>
      <c r="Q10" s="10">
        <v>23</v>
      </c>
      <c r="R10" s="10">
        <v>7</v>
      </c>
      <c r="S10" s="10">
        <v>12</v>
      </c>
      <c r="T10" s="10">
        <v>27</v>
      </c>
      <c r="U10" s="10">
        <v>26</v>
      </c>
      <c r="V10" s="10">
        <v>13</v>
      </c>
      <c r="W10" s="10">
        <v>6</v>
      </c>
      <c r="X10" s="10">
        <v>4</v>
      </c>
      <c r="Y10" s="10">
        <v>11</v>
      </c>
      <c r="Z10" s="10">
        <v>16</v>
      </c>
      <c r="AA10" s="10">
        <v>10</v>
      </c>
      <c r="AB10" s="10">
        <v>43</v>
      </c>
      <c r="AC10" s="10">
        <v>4</v>
      </c>
      <c r="AD10" s="10">
        <v>26</v>
      </c>
      <c r="AE10" s="10">
        <v>17</v>
      </c>
      <c r="AF10" s="10">
        <v>36</v>
      </c>
      <c r="AG10" s="10">
        <v>20</v>
      </c>
      <c r="AH10" s="10">
        <v>0</v>
      </c>
      <c r="AI10" s="10">
        <v>28</v>
      </c>
      <c r="AJ10" s="10">
        <v>4</v>
      </c>
      <c r="AK10" s="10">
        <v>1</v>
      </c>
      <c r="AL10" s="10">
        <v>4</v>
      </c>
      <c r="AM10" s="10">
        <v>17</v>
      </c>
      <c r="AN10" s="10">
        <v>3</v>
      </c>
      <c r="AO10" s="10">
        <v>0</v>
      </c>
      <c r="AP10" s="10">
        <v>2</v>
      </c>
      <c r="AQ10" s="10">
        <v>2</v>
      </c>
      <c r="AR10" s="10">
        <v>42</v>
      </c>
      <c r="AS10" s="8"/>
    </row>
    <row r="11" spans="1:45" x14ac:dyDescent="0.2">
      <c r="A11" s="24"/>
      <c r="B11" s="24"/>
      <c r="C11" s="11" t="s">
        <v>118</v>
      </c>
      <c r="D11" s="11"/>
      <c r="E11" s="11"/>
      <c r="F11" s="11"/>
      <c r="G11" s="11"/>
      <c r="H11" s="11"/>
      <c r="I11" s="11"/>
      <c r="J11" s="11"/>
      <c r="K11" s="12" t="s">
        <v>202</v>
      </c>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8"/>
    </row>
    <row r="12" spans="1:45" x14ac:dyDescent="0.2">
      <c r="A12" s="26"/>
      <c r="B12" s="23" t="s">
        <v>102</v>
      </c>
      <c r="C12" s="9">
        <v>0.1576938851386</v>
      </c>
      <c r="D12" s="9">
        <v>0.1366103066039</v>
      </c>
      <c r="E12" s="9">
        <v>0.12989180891409999</v>
      </c>
      <c r="F12" s="9">
        <v>0.15623901372230001</v>
      </c>
      <c r="G12" s="9">
        <v>0.19153363399789999</v>
      </c>
      <c r="H12" s="9">
        <v>0.1663019590614</v>
      </c>
      <c r="I12" s="9">
        <v>0.1463225620859</v>
      </c>
      <c r="J12" s="9">
        <v>0.1746331606755</v>
      </c>
      <c r="K12" s="9">
        <v>0.18560354556149999</v>
      </c>
      <c r="L12" s="9">
        <v>0.15497883506330001</v>
      </c>
      <c r="M12" s="9">
        <v>9.4647221662490011E-2</v>
      </c>
      <c r="N12" s="9">
        <v>0</v>
      </c>
      <c r="O12" s="9">
        <v>0.17740714879860001</v>
      </c>
      <c r="P12" s="9">
        <v>0.1236470542114</v>
      </c>
      <c r="Q12" s="9">
        <v>0.11930247800920001</v>
      </c>
      <c r="R12" s="9">
        <v>0.18287985986720001</v>
      </c>
      <c r="S12" s="9">
        <v>0.14014890117869999</v>
      </c>
      <c r="T12" s="9">
        <v>0.1585594452347</v>
      </c>
      <c r="U12" s="9">
        <v>0.1965333505289</v>
      </c>
      <c r="V12" s="9">
        <v>0.12694912274699999</v>
      </c>
      <c r="W12" s="9">
        <v>6.2155460395500003E-2</v>
      </c>
      <c r="X12" s="9">
        <v>0.24445695581519999</v>
      </c>
      <c r="Y12" s="9">
        <v>0.19036492524929999</v>
      </c>
      <c r="Z12" s="9">
        <v>0.1581441021802</v>
      </c>
      <c r="AA12" s="9">
        <v>0.29650108393910002</v>
      </c>
      <c r="AB12" s="9">
        <v>0.109123469098</v>
      </c>
      <c r="AC12" s="9">
        <v>8.020579907405001E-2</v>
      </c>
      <c r="AD12" s="9">
        <v>0.15971638477040001</v>
      </c>
      <c r="AE12" s="9">
        <v>0.20630186167100001</v>
      </c>
      <c r="AF12" s="9">
        <v>0.1418770682619</v>
      </c>
      <c r="AG12" s="9">
        <v>0.1632962738607</v>
      </c>
      <c r="AH12" s="9">
        <v>0</v>
      </c>
      <c r="AI12" s="9">
        <v>0.1720756031723</v>
      </c>
      <c r="AJ12" s="9">
        <v>7.4563765007730001E-2</v>
      </c>
      <c r="AK12" s="9">
        <v>7.6702168771660001E-2</v>
      </c>
      <c r="AL12" s="9">
        <v>0.12611099295700001</v>
      </c>
      <c r="AM12" s="9">
        <v>9.2262708195850002E-2</v>
      </c>
      <c r="AN12" s="9">
        <v>0.14204150897369999</v>
      </c>
      <c r="AO12" s="9">
        <v>0</v>
      </c>
      <c r="AP12" s="9">
        <v>0.27351390198629999</v>
      </c>
      <c r="AQ12" s="9">
        <v>0.21532531691330001</v>
      </c>
      <c r="AR12" s="9">
        <v>0.18253499588989999</v>
      </c>
      <c r="AS12" s="8"/>
    </row>
    <row r="13" spans="1:45" x14ac:dyDescent="0.2">
      <c r="A13" s="24"/>
      <c r="B13" s="24"/>
      <c r="C13" s="10">
        <v>122</v>
      </c>
      <c r="D13" s="10">
        <v>7</v>
      </c>
      <c r="E13" s="10">
        <v>21</v>
      </c>
      <c r="F13" s="10">
        <v>23</v>
      </c>
      <c r="G13" s="10">
        <v>31</v>
      </c>
      <c r="H13" s="10">
        <v>39</v>
      </c>
      <c r="I13" s="10">
        <v>64</v>
      </c>
      <c r="J13" s="10">
        <v>58</v>
      </c>
      <c r="K13" s="10">
        <v>64</v>
      </c>
      <c r="L13" s="10">
        <v>41</v>
      </c>
      <c r="M13" s="10">
        <v>15</v>
      </c>
      <c r="N13" s="10">
        <v>0</v>
      </c>
      <c r="O13" s="10">
        <v>11</v>
      </c>
      <c r="P13" s="10">
        <v>4</v>
      </c>
      <c r="Q13" s="10">
        <v>21</v>
      </c>
      <c r="R13" s="10">
        <v>15</v>
      </c>
      <c r="S13" s="10">
        <v>16</v>
      </c>
      <c r="T13" s="10">
        <v>31</v>
      </c>
      <c r="U13" s="10">
        <v>24</v>
      </c>
      <c r="V13" s="10">
        <v>8</v>
      </c>
      <c r="W13" s="10">
        <v>4</v>
      </c>
      <c r="X13" s="10">
        <v>7</v>
      </c>
      <c r="Y13" s="10">
        <v>28</v>
      </c>
      <c r="Z13" s="10">
        <v>21</v>
      </c>
      <c r="AA13" s="10">
        <v>22</v>
      </c>
      <c r="AB13" s="10">
        <v>32</v>
      </c>
      <c r="AC13" s="10">
        <v>4</v>
      </c>
      <c r="AD13" s="10">
        <v>16</v>
      </c>
      <c r="AE13" s="10">
        <v>38</v>
      </c>
      <c r="AF13" s="10">
        <v>38</v>
      </c>
      <c r="AG13" s="10">
        <v>26</v>
      </c>
      <c r="AH13" s="10">
        <v>0</v>
      </c>
      <c r="AI13" s="10">
        <v>26</v>
      </c>
      <c r="AJ13" s="10">
        <v>6</v>
      </c>
      <c r="AK13" s="10">
        <v>1</v>
      </c>
      <c r="AL13" s="10">
        <v>5</v>
      </c>
      <c r="AM13" s="10">
        <v>12</v>
      </c>
      <c r="AN13" s="10">
        <v>6</v>
      </c>
      <c r="AO13" s="10">
        <v>0</v>
      </c>
      <c r="AP13" s="10">
        <v>4</v>
      </c>
      <c r="AQ13" s="10">
        <v>2</v>
      </c>
      <c r="AR13" s="10">
        <v>60</v>
      </c>
      <c r="AS13" s="8"/>
    </row>
    <row r="14" spans="1:45" x14ac:dyDescent="0.2">
      <c r="A14" s="24"/>
      <c r="B14" s="24"/>
      <c r="C14" s="11" t="s">
        <v>118</v>
      </c>
      <c r="D14" s="11"/>
      <c r="E14" s="11"/>
      <c r="F14" s="11"/>
      <c r="G14" s="11"/>
      <c r="H14" s="11"/>
      <c r="I14" s="11"/>
      <c r="J14" s="11"/>
      <c r="K14" s="11"/>
      <c r="L14" s="11"/>
      <c r="M14" s="11"/>
      <c r="N14" s="11"/>
      <c r="O14" s="11"/>
      <c r="P14" s="11"/>
      <c r="Q14" s="11"/>
      <c r="R14" s="11"/>
      <c r="S14" s="11"/>
      <c r="T14" s="11"/>
      <c r="U14" s="11"/>
      <c r="V14" s="11"/>
      <c r="W14" s="11"/>
      <c r="X14" s="11"/>
      <c r="Y14" s="11"/>
      <c r="Z14" s="11"/>
      <c r="AA14" s="12" t="s">
        <v>240</v>
      </c>
      <c r="AB14" s="11"/>
      <c r="AC14" s="11"/>
      <c r="AD14" s="11"/>
      <c r="AE14" s="11"/>
      <c r="AF14" s="11"/>
      <c r="AG14" s="11"/>
      <c r="AH14" s="11"/>
      <c r="AI14" s="11"/>
      <c r="AJ14" s="11"/>
      <c r="AK14" s="11"/>
      <c r="AL14" s="11"/>
      <c r="AM14" s="11"/>
      <c r="AN14" s="11"/>
      <c r="AO14" s="11"/>
      <c r="AP14" s="11"/>
      <c r="AQ14" s="11"/>
      <c r="AR14" s="11"/>
      <c r="AS14" s="8"/>
    </row>
    <row r="15" spans="1:45" x14ac:dyDescent="0.2">
      <c r="A15" s="26"/>
      <c r="B15" s="23" t="s">
        <v>103</v>
      </c>
      <c r="C15" s="9">
        <v>0.39972425650330001</v>
      </c>
      <c r="D15" s="9">
        <v>0.36312252458240002</v>
      </c>
      <c r="E15" s="9">
        <v>0.45771717371760001</v>
      </c>
      <c r="F15" s="9">
        <v>0.42786654686530001</v>
      </c>
      <c r="G15" s="9">
        <v>0.43883624797019999</v>
      </c>
      <c r="H15" s="9">
        <v>0.34168963112770001</v>
      </c>
      <c r="I15" s="9">
        <v>0.38965732091909999</v>
      </c>
      <c r="J15" s="9">
        <v>0.4090610687106</v>
      </c>
      <c r="K15" s="9">
        <v>0.31016814611870003</v>
      </c>
      <c r="L15" s="9">
        <v>0.51790150459969997</v>
      </c>
      <c r="M15" s="9">
        <v>0.4416238391999</v>
      </c>
      <c r="N15" s="9">
        <v>0</v>
      </c>
      <c r="O15" s="9">
        <v>0.2156399355468</v>
      </c>
      <c r="P15" s="9">
        <v>0.26606962453510002</v>
      </c>
      <c r="Q15" s="9">
        <v>0.50024733402210009</v>
      </c>
      <c r="R15" s="9">
        <v>0.41588097253070011</v>
      </c>
      <c r="S15" s="9">
        <v>0.44946397719030001</v>
      </c>
      <c r="T15" s="9">
        <v>0.41812848726299989</v>
      </c>
      <c r="U15" s="9">
        <v>0.35432321545959999</v>
      </c>
      <c r="V15" s="9">
        <v>0.27864414970020002</v>
      </c>
      <c r="W15" s="9">
        <v>0.31148870515940003</v>
      </c>
      <c r="X15" s="9">
        <v>0.32426477340240001</v>
      </c>
      <c r="Y15" s="9">
        <v>0.2602219858782</v>
      </c>
      <c r="Z15" s="9">
        <v>0.47938978742420002</v>
      </c>
      <c r="AA15" s="9">
        <v>0.3792572909393</v>
      </c>
      <c r="AB15" s="9">
        <v>0.50460028380040001</v>
      </c>
      <c r="AC15" s="9">
        <v>0.22716650193570001</v>
      </c>
      <c r="AD15" s="9">
        <v>0.29103538769089998</v>
      </c>
      <c r="AE15" s="9">
        <v>0.2489845599585</v>
      </c>
      <c r="AF15" s="9">
        <v>0.52122965866930004</v>
      </c>
      <c r="AG15" s="9">
        <v>0.49343014301159999</v>
      </c>
      <c r="AH15" s="9">
        <v>0</v>
      </c>
      <c r="AI15" s="9">
        <v>0.37351119525120002</v>
      </c>
      <c r="AJ15" s="9">
        <v>0.35127438395709998</v>
      </c>
      <c r="AK15" s="9">
        <v>0.60195230847780001</v>
      </c>
      <c r="AL15" s="9">
        <v>0.28213717535760002</v>
      </c>
      <c r="AM15" s="9">
        <v>0.35997119038969999</v>
      </c>
      <c r="AN15" s="9">
        <v>0.42080932380030001</v>
      </c>
      <c r="AO15" s="9">
        <v>0.28341643148880002</v>
      </c>
      <c r="AP15" s="9">
        <v>0.3943887839072</v>
      </c>
      <c r="AQ15" s="9">
        <v>0.1941424989677</v>
      </c>
      <c r="AR15" s="9">
        <v>0.43111882325459999</v>
      </c>
      <c r="AS15" s="8"/>
    </row>
    <row r="16" spans="1:45" x14ac:dyDescent="0.2">
      <c r="A16" s="24"/>
      <c r="B16" s="24"/>
      <c r="C16" s="10">
        <v>298</v>
      </c>
      <c r="D16" s="10">
        <v>25</v>
      </c>
      <c r="E16" s="10">
        <v>61</v>
      </c>
      <c r="F16" s="10">
        <v>57</v>
      </c>
      <c r="G16" s="10">
        <v>66</v>
      </c>
      <c r="H16" s="10">
        <v>83</v>
      </c>
      <c r="I16" s="10">
        <v>153</v>
      </c>
      <c r="J16" s="10">
        <v>141</v>
      </c>
      <c r="K16" s="10">
        <v>122</v>
      </c>
      <c r="L16" s="10">
        <v>127</v>
      </c>
      <c r="M16" s="10">
        <v>47</v>
      </c>
      <c r="N16" s="10">
        <v>0</v>
      </c>
      <c r="O16" s="10">
        <v>12</v>
      </c>
      <c r="P16" s="10">
        <v>11</v>
      </c>
      <c r="Q16" s="10">
        <v>63</v>
      </c>
      <c r="R16" s="10">
        <v>36</v>
      </c>
      <c r="S16" s="10">
        <v>53</v>
      </c>
      <c r="T16" s="10">
        <v>78</v>
      </c>
      <c r="U16" s="10">
        <v>45</v>
      </c>
      <c r="V16" s="10">
        <v>16</v>
      </c>
      <c r="W16" s="10">
        <v>16</v>
      </c>
      <c r="X16" s="10">
        <v>12</v>
      </c>
      <c r="Y16" s="10">
        <v>31</v>
      </c>
      <c r="Z16" s="10">
        <v>54</v>
      </c>
      <c r="AA16" s="10">
        <v>30</v>
      </c>
      <c r="AB16" s="10">
        <v>139</v>
      </c>
      <c r="AC16" s="10">
        <v>9</v>
      </c>
      <c r="AD16" s="10">
        <v>30</v>
      </c>
      <c r="AE16" s="10">
        <v>33</v>
      </c>
      <c r="AF16" s="10">
        <v>133</v>
      </c>
      <c r="AG16" s="10">
        <v>92</v>
      </c>
      <c r="AH16" s="10">
        <v>0</v>
      </c>
      <c r="AI16" s="10">
        <v>51</v>
      </c>
      <c r="AJ16" s="10">
        <v>12</v>
      </c>
      <c r="AK16" s="10">
        <v>7</v>
      </c>
      <c r="AL16" s="10">
        <v>9</v>
      </c>
      <c r="AM16" s="10">
        <v>29</v>
      </c>
      <c r="AN16" s="10">
        <v>16</v>
      </c>
      <c r="AO16" s="10">
        <v>1</v>
      </c>
      <c r="AP16" s="10">
        <v>11</v>
      </c>
      <c r="AQ16" s="10">
        <v>1</v>
      </c>
      <c r="AR16" s="10">
        <v>161</v>
      </c>
      <c r="AS16" s="8"/>
    </row>
    <row r="17" spans="1:45" x14ac:dyDescent="0.2">
      <c r="A17" s="24"/>
      <c r="B17" s="24"/>
      <c r="C17" s="11" t="s">
        <v>118</v>
      </c>
      <c r="D17" s="11"/>
      <c r="E17" s="11"/>
      <c r="F17" s="11"/>
      <c r="G17" s="11"/>
      <c r="H17" s="11"/>
      <c r="I17" s="11"/>
      <c r="J17" s="11"/>
      <c r="K17" s="11"/>
      <c r="L17" s="12" t="s">
        <v>241</v>
      </c>
      <c r="M17" s="11"/>
      <c r="N17" s="11"/>
      <c r="O17" s="11"/>
      <c r="P17" s="11"/>
      <c r="Q17" s="11"/>
      <c r="R17" s="11"/>
      <c r="S17" s="11"/>
      <c r="T17" s="11"/>
      <c r="U17" s="11"/>
      <c r="V17" s="11"/>
      <c r="W17" s="11"/>
      <c r="X17" s="11"/>
      <c r="Y17" s="11"/>
      <c r="Z17" s="11"/>
      <c r="AA17" s="11"/>
      <c r="AB17" s="12" t="s">
        <v>133</v>
      </c>
      <c r="AC17" s="11"/>
      <c r="AD17" s="11"/>
      <c r="AE17" s="11"/>
      <c r="AF17" s="12" t="s">
        <v>242</v>
      </c>
      <c r="AG17" s="12" t="s">
        <v>202</v>
      </c>
      <c r="AH17" s="11"/>
      <c r="AI17" s="11"/>
      <c r="AJ17" s="11"/>
      <c r="AK17" s="11"/>
      <c r="AL17" s="11"/>
      <c r="AM17" s="11"/>
      <c r="AN17" s="11"/>
      <c r="AO17" s="11"/>
      <c r="AP17" s="11"/>
      <c r="AQ17" s="11"/>
      <c r="AR17" s="11"/>
      <c r="AS17" s="8"/>
    </row>
    <row r="18" spans="1:45" x14ac:dyDescent="0.2">
      <c r="A18" s="26"/>
      <c r="B18" s="23" t="s">
        <v>104</v>
      </c>
      <c r="C18" s="9">
        <v>0.10929455978450001</v>
      </c>
      <c r="D18" s="9">
        <v>0.17049640197009999</v>
      </c>
      <c r="E18" s="9">
        <v>9.5564874744210007E-2</v>
      </c>
      <c r="F18" s="9">
        <v>8.3288919934470004E-2</v>
      </c>
      <c r="G18" s="9">
        <v>7.0383054482130003E-2</v>
      </c>
      <c r="H18" s="9">
        <v>0.12562777668889999</v>
      </c>
      <c r="I18" s="9">
        <v>0.1078993337148</v>
      </c>
      <c r="J18" s="9">
        <v>0.1105459455716</v>
      </c>
      <c r="K18" s="9">
        <v>0.16313005257999999</v>
      </c>
      <c r="L18" s="9">
        <v>5.7542110067510012E-2</v>
      </c>
      <c r="M18" s="9">
        <v>5.4251647451499997E-2</v>
      </c>
      <c r="N18" s="9">
        <v>0.38842016852279998</v>
      </c>
      <c r="O18" s="9">
        <v>0.1213513468815</v>
      </c>
      <c r="P18" s="9">
        <v>0.1715949743879</v>
      </c>
      <c r="Q18" s="9">
        <v>0.11262633710470001</v>
      </c>
      <c r="R18" s="9">
        <v>5.8543624227619988E-2</v>
      </c>
      <c r="S18" s="9">
        <v>0.14225623023549999</v>
      </c>
      <c r="T18" s="9">
        <v>9.7567292668889999E-2</v>
      </c>
      <c r="U18" s="9">
        <v>0.10213591752410001</v>
      </c>
      <c r="V18" s="9">
        <v>0.1905226289509</v>
      </c>
      <c r="W18" s="9">
        <v>0.28657330897130001</v>
      </c>
      <c r="X18" s="9">
        <v>0.1457442668093</v>
      </c>
      <c r="Y18" s="9">
        <v>9.5713255091399996E-2</v>
      </c>
      <c r="Z18" s="9">
        <v>9.3962220851260006E-2</v>
      </c>
      <c r="AA18" s="9">
        <v>3.1772436364090002E-2</v>
      </c>
      <c r="AB18" s="9">
        <v>8.5101366701520006E-2</v>
      </c>
      <c r="AC18" s="9">
        <v>0.30722652767199998</v>
      </c>
      <c r="AD18" s="9">
        <v>0.19263350817970001</v>
      </c>
      <c r="AE18" s="9">
        <v>6.6147823953160004E-2</v>
      </c>
      <c r="AF18" s="9">
        <v>6.2787931605980007E-2</v>
      </c>
      <c r="AG18" s="9">
        <v>0.1086331941648</v>
      </c>
      <c r="AH18" s="9">
        <v>0</v>
      </c>
      <c r="AI18" s="9">
        <v>7.5329234941990009E-2</v>
      </c>
      <c r="AJ18" s="9">
        <v>0.1110742468114</v>
      </c>
      <c r="AK18" s="9">
        <v>9.3418284652690003E-2</v>
      </c>
      <c r="AL18" s="9">
        <v>0.2692855180225</v>
      </c>
      <c r="AM18" s="9">
        <v>0.1114913829743</v>
      </c>
      <c r="AN18" s="9">
        <v>0.1110494539478</v>
      </c>
      <c r="AO18" s="9">
        <v>0.23263998535200001</v>
      </c>
      <c r="AP18" s="9">
        <v>3.7915195037950003E-2</v>
      </c>
      <c r="AQ18" s="9">
        <v>0</v>
      </c>
      <c r="AR18" s="9">
        <v>0.1162013548535</v>
      </c>
      <c r="AS18" s="8"/>
    </row>
    <row r="19" spans="1:45" x14ac:dyDescent="0.2">
      <c r="A19" s="24"/>
      <c r="B19" s="24"/>
      <c r="C19" s="10">
        <v>78</v>
      </c>
      <c r="D19" s="10">
        <v>15</v>
      </c>
      <c r="E19" s="10">
        <v>12</v>
      </c>
      <c r="F19" s="10">
        <v>11</v>
      </c>
      <c r="G19" s="10">
        <v>14</v>
      </c>
      <c r="H19" s="10">
        <v>25</v>
      </c>
      <c r="I19" s="10">
        <v>43</v>
      </c>
      <c r="J19" s="10">
        <v>34</v>
      </c>
      <c r="K19" s="10">
        <v>47</v>
      </c>
      <c r="L19" s="10">
        <v>18</v>
      </c>
      <c r="M19" s="10">
        <v>8</v>
      </c>
      <c r="N19" s="10">
        <v>5</v>
      </c>
      <c r="O19" s="10">
        <v>7</v>
      </c>
      <c r="P19" s="10">
        <v>6</v>
      </c>
      <c r="Q19" s="10">
        <v>18</v>
      </c>
      <c r="R19" s="10">
        <v>6</v>
      </c>
      <c r="S19" s="10">
        <v>13</v>
      </c>
      <c r="T19" s="10">
        <v>13</v>
      </c>
      <c r="U19" s="10">
        <v>15</v>
      </c>
      <c r="V19" s="10">
        <v>10</v>
      </c>
      <c r="W19" s="10">
        <v>8</v>
      </c>
      <c r="X19" s="10">
        <v>5</v>
      </c>
      <c r="Y19" s="10">
        <v>14</v>
      </c>
      <c r="Z19" s="10">
        <v>12</v>
      </c>
      <c r="AA19" s="10">
        <v>3</v>
      </c>
      <c r="AB19" s="10">
        <v>26</v>
      </c>
      <c r="AC19" s="10">
        <v>12</v>
      </c>
      <c r="AD19" s="10">
        <v>16</v>
      </c>
      <c r="AE19" s="10">
        <v>6</v>
      </c>
      <c r="AF19" s="10">
        <v>17</v>
      </c>
      <c r="AG19" s="10">
        <v>26</v>
      </c>
      <c r="AH19" s="10">
        <v>0</v>
      </c>
      <c r="AI19" s="10">
        <v>11</v>
      </c>
      <c r="AJ19" s="10">
        <v>5</v>
      </c>
      <c r="AK19" s="10">
        <v>2</v>
      </c>
      <c r="AL19" s="10">
        <v>4</v>
      </c>
      <c r="AM19" s="10">
        <v>10</v>
      </c>
      <c r="AN19" s="10">
        <v>3</v>
      </c>
      <c r="AO19" s="10">
        <v>1</v>
      </c>
      <c r="AP19" s="10">
        <v>1</v>
      </c>
      <c r="AQ19" s="10">
        <v>0</v>
      </c>
      <c r="AR19" s="10">
        <v>41</v>
      </c>
      <c r="AS19" s="8"/>
    </row>
    <row r="20" spans="1:45" x14ac:dyDescent="0.2">
      <c r="A20" s="24"/>
      <c r="B20" s="24"/>
      <c r="C20" s="11" t="s">
        <v>118</v>
      </c>
      <c r="D20" s="11"/>
      <c r="E20" s="11"/>
      <c r="F20" s="11"/>
      <c r="G20" s="11"/>
      <c r="H20" s="11"/>
      <c r="I20" s="11"/>
      <c r="J20" s="11"/>
      <c r="K20" s="12" t="s">
        <v>234</v>
      </c>
      <c r="L20" s="11"/>
      <c r="M20" s="11"/>
      <c r="N20" s="12" t="s">
        <v>234</v>
      </c>
      <c r="O20" s="11"/>
      <c r="P20" s="11"/>
      <c r="Q20" s="11"/>
      <c r="R20" s="11"/>
      <c r="S20" s="11"/>
      <c r="T20" s="11"/>
      <c r="U20" s="11"/>
      <c r="V20" s="11"/>
      <c r="W20" s="12" t="s">
        <v>171</v>
      </c>
      <c r="X20" s="11"/>
      <c r="Y20" s="11"/>
      <c r="Z20" s="11"/>
      <c r="AA20" s="11"/>
      <c r="AB20" s="11"/>
      <c r="AC20" s="12" t="s">
        <v>243</v>
      </c>
      <c r="AD20" s="12" t="s">
        <v>133</v>
      </c>
      <c r="AE20" s="11"/>
      <c r="AF20" s="11"/>
      <c r="AG20" s="11"/>
      <c r="AH20" s="11"/>
      <c r="AI20" s="11"/>
      <c r="AJ20" s="11"/>
      <c r="AK20" s="11"/>
      <c r="AL20" s="11"/>
      <c r="AM20" s="11"/>
      <c r="AN20" s="11"/>
      <c r="AO20" s="11"/>
      <c r="AP20" s="11"/>
      <c r="AQ20" s="11"/>
      <c r="AR20" s="11"/>
      <c r="AS20" s="8"/>
    </row>
    <row r="21" spans="1:45" x14ac:dyDescent="0.2">
      <c r="A21" s="26"/>
      <c r="B21" s="23" t="s">
        <v>105</v>
      </c>
      <c r="C21" s="9">
        <v>0.1986251937055</v>
      </c>
      <c r="D21" s="9">
        <v>0.26430292023989999</v>
      </c>
      <c r="E21" s="9">
        <v>0.1884228904104</v>
      </c>
      <c r="F21" s="9">
        <v>0.2195882762227</v>
      </c>
      <c r="G21" s="9">
        <v>0.1562861725162</v>
      </c>
      <c r="H21" s="9">
        <v>0.1926424421147</v>
      </c>
      <c r="I21" s="9">
        <v>0.21399697302789999</v>
      </c>
      <c r="J21" s="9">
        <v>0.17954381701540001</v>
      </c>
      <c r="K21" s="9">
        <v>0.1766257725424</v>
      </c>
      <c r="L21" s="9">
        <v>0.1433143876064</v>
      </c>
      <c r="M21" s="9">
        <v>0.32721890365680001</v>
      </c>
      <c r="N21" s="9">
        <v>0.49961518578660002</v>
      </c>
      <c r="O21" s="9">
        <v>0.40734121091839998</v>
      </c>
      <c r="P21" s="9">
        <v>0.29133084658039998</v>
      </c>
      <c r="Q21" s="9">
        <v>0.1084687299239</v>
      </c>
      <c r="R21" s="9">
        <v>0.27052755387290001</v>
      </c>
      <c r="S21" s="9">
        <v>0.15348135883309999</v>
      </c>
      <c r="T21" s="9">
        <v>0.17062347399559999</v>
      </c>
      <c r="U21" s="9">
        <v>0.1758642385592</v>
      </c>
      <c r="V21" s="9">
        <v>0.1736236259011</v>
      </c>
      <c r="W21" s="9">
        <v>0.2082337844729</v>
      </c>
      <c r="X21" s="9">
        <v>0.15863771762250001</v>
      </c>
      <c r="Y21" s="9">
        <v>0.33132770249580001</v>
      </c>
      <c r="Z21" s="9">
        <v>0.189585961424</v>
      </c>
      <c r="AA21" s="9">
        <v>0.18545679104669999</v>
      </c>
      <c r="AB21" s="9">
        <v>0.13557668993309999</v>
      </c>
      <c r="AC21" s="9">
        <v>0.26494192877939998</v>
      </c>
      <c r="AD21" s="9">
        <v>0.14075488882959999</v>
      </c>
      <c r="AE21" s="9">
        <v>0.33531219025780001</v>
      </c>
      <c r="AF21" s="9">
        <v>0.15785309442949999</v>
      </c>
      <c r="AG21" s="9">
        <v>0.1205719351072</v>
      </c>
      <c r="AH21" s="9">
        <v>1</v>
      </c>
      <c r="AI21" s="9">
        <v>0.2012723564509</v>
      </c>
      <c r="AJ21" s="9">
        <v>0.37712231024260001</v>
      </c>
      <c r="AK21" s="9">
        <v>0.14953984476480001</v>
      </c>
      <c r="AL21" s="9">
        <v>0.1027094332249</v>
      </c>
      <c r="AM21" s="9">
        <v>0.26265367585920002</v>
      </c>
      <c r="AN21" s="9">
        <v>0.2302395927027</v>
      </c>
      <c r="AO21" s="9">
        <v>0.48394358315929997</v>
      </c>
      <c r="AP21" s="9">
        <v>0.24650630644240001</v>
      </c>
      <c r="AQ21" s="9">
        <v>0.43672099934230002</v>
      </c>
      <c r="AR21" s="9">
        <v>0.15145441973099999</v>
      </c>
      <c r="AS21" s="8"/>
    </row>
    <row r="22" spans="1:45" x14ac:dyDescent="0.2">
      <c r="A22" s="24"/>
      <c r="B22" s="24"/>
      <c r="C22" s="10">
        <v>127</v>
      </c>
      <c r="D22" s="10">
        <v>16</v>
      </c>
      <c r="E22" s="10">
        <v>26</v>
      </c>
      <c r="F22" s="10">
        <v>22</v>
      </c>
      <c r="G22" s="10">
        <v>21</v>
      </c>
      <c r="H22" s="10">
        <v>41</v>
      </c>
      <c r="I22" s="10">
        <v>76</v>
      </c>
      <c r="J22" s="10">
        <v>49</v>
      </c>
      <c r="K22" s="10">
        <v>60</v>
      </c>
      <c r="L22" s="10">
        <v>24</v>
      </c>
      <c r="M22" s="10">
        <v>39</v>
      </c>
      <c r="N22" s="10">
        <v>3</v>
      </c>
      <c r="O22" s="10">
        <v>17</v>
      </c>
      <c r="P22" s="10">
        <v>7</v>
      </c>
      <c r="Q22" s="10">
        <v>18</v>
      </c>
      <c r="R22" s="10">
        <v>20</v>
      </c>
      <c r="S22" s="10">
        <v>20</v>
      </c>
      <c r="T22" s="10">
        <v>24</v>
      </c>
      <c r="U22" s="10">
        <v>21</v>
      </c>
      <c r="V22" s="10">
        <v>9</v>
      </c>
      <c r="W22" s="10">
        <v>6</v>
      </c>
      <c r="X22" s="10">
        <v>6</v>
      </c>
      <c r="Y22" s="10">
        <v>38</v>
      </c>
      <c r="Z22" s="10">
        <v>22</v>
      </c>
      <c r="AA22" s="10">
        <v>14</v>
      </c>
      <c r="AB22" s="10">
        <v>32</v>
      </c>
      <c r="AC22" s="10">
        <v>8</v>
      </c>
      <c r="AD22" s="10">
        <v>14</v>
      </c>
      <c r="AE22" s="10">
        <v>33</v>
      </c>
      <c r="AF22" s="10">
        <v>42</v>
      </c>
      <c r="AG22" s="10">
        <v>22</v>
      </c>
      <c r="AH22" s="10">
        <v>7</v>
      </c>
      <c r="AI22" s="10">
        <v>25</v>
      </c>
      <c r="AJ22" s="10">
        <v>13</v>
      </c>
      <c r="AK22" s="10">
        <v>3</v>
      </c>
      <c r="AL22" s="10">
        <v>3</v>
      </c>
      <c r="AM22" s="10">
        <v>20</v>
      </c>
      <c r="AN22" s="10">
        <v>6</v>
      </c>
      <c r="AO22" s="10">
        <v>1</v>
      </c>
      <c r="AP22" s="10">
        <v>6</v>
      </c>
      <c r="AQ22" s="10">
        <v>1</v>
      </c>
      <c r="AR22" s="10">
        <v>49</v>
      </c>
      <c r="AS22" s="8"/>
    </row>
    <row r="23" spans="1:45" x14ac:dyDescent="0.2">
      <c r="A23" s="24"/>
      <c r="B23" s="24"/>
      <c r="C23" s="11" t="s">
        <v>118</v>
      </c>
      <c r="D23" s="11"/>
      <c r="E23" s="11"/>
      <c r="F23" s="11"/>
      <c r="G23" s="11"/>
      <c r="H23" s="11"/>
      <c r="I23" s="11"/>
      <c r="J23" s="11"/>
      <c r="K23" s="11"/>
      <c r="L23" s="11"/>
      <c r="M23" s="12" t="s">
        <v>215</v>
      </c>
      <c r="N23" s="11"/>
      <c r="O23" s="12" t="s">
        <v>202</v>
      </c>
      <c r="P23" s="11"/>
      <c r="Q23" s="11"/>
      <c r="R23" s="11"/>
      <c r="S23" s="11"/>
      <c r="T23" s="11"/>
      <c r="U23" s="11"/>
      <c r="V23" s="11"/>
      <c r="W23" s="11"/>
      <c r="X23" s="11"/>
      <c r="Y23" s="12" t="s">
        <v>131</v>
      </c>
      <c r="Z23" s="11"/>
      <c r="AA23" s="11"/>
      <c r="AB23" s="11"/>
      <c r="AC23" s="11"/>
      <c r="AD23" s="11"/>
      <c r="AE23" s="12" t="s">
        <v>218</v>
      </c>
      <c r="AF23" s="11"/>
      <c r="AG23" s="11"/>
      <c r="AH23" s="12" t="s">
        <v>244</v>
      </c>
      <c r="AI23" s="11"/>
      <c r="AJ23" s="11"/>
      <c r="AK23" s="11"/>
      <c r="AL23" s="11"/>
      <c r="AM23" s="11"/>
      <c r="AN23" s="11"/>
      <c r="AO23" s="11"/>
      <c r="AP23" s="11"/>
      <c r="AQ23" s="11"/>
      <c r="AR23" s="11"/>
      <c r="AS23" s="8"/>
    </row>
    <row r="24" spans="1:45" x14ac:dyDescent="0.2">
      <c r="A24" s="26"/>
      <c r="B24" s="23" t="s">
        <v>56</v>
      </c>
      <c r="C24" s="9">
        <v>1</v>
      </c>
      <c r="D24" s="9">
        <v>1</v>
      </c>
      <c r="E24" s="9">
        <v>1</v>
      </c>
      <c r="F24" s="9">
        <v>1</v>
      </c>
      <c r="G24" s="9">
        <v>1</v>
      </c>
      <c r="H24" s="9">
        <v>1</v>
      </c>
      <c r="I24" s="9">
        <v>1</v>
      </c>
      <c r="J24" s="9">
        <v>1</v>
      </c>
      <c r="K24" s="9">
        <v>1</v>
      </c>
      <c r="L24" s="9">
        <v>1</v>
      </c>
      <c r="M24" s="9">
        <v>1</v>
      </c>
      <c r="N24" s="9">
        <v>1</v>
      </c>
      <c r="O24" s="9">
        <v>1</v>
      </c>
      <c r="P24" s="9">
        <v>1</v>
      </c>
      <c r="Q24" s="9">
        <v>1</v>
      </c>
      <c r="R24" s="9">
        <v>1</v>
      </c>
      <c r="S24" s="9">
        <v>1</v>
      </c>
      <c r="T24" s="9">
        <v>1</v>
      </c>
      <c r="U24" s="9">
        <v>1</v>
      </c>
      <c r="V24" s="9">
        <v>1</v>
      </c>
      <c r="W24" s="9">
        <v>1</v>
      </c>
      <c r="X24" s="9">
        <v>1</v>
      </c>
      <c r="Y24" s="9">
        <v>1</v>
      </c>
      <c r="Z24" s="9">
        <v>1</v>
      </c>
      <c r="AA24" s="9">
        <v>1</v>
      </c>
      <c r="AB24" s="9">
        <v>1</v>
      </c>
      <c r="AC24" s="9">
        <v>1</v>
      </c>
      <c r="AD24" s="9">
        <v>1</v>
      </c>
      <c r="AE24" s="9">
        <v>1</v>
      </c>
      <c r="AF24" s="9">
        <v>1</v>
      </c>
      <c r="AG24" s="9">
        <v>1</v>
      </c>
      <c r="AH24" s="9">
        <v>1</v>
      </c>
      <c r="AI24" s="9">
        <v>1</v>
      </c>
      <c r="AJ24" s="9">
        <v>1</v>
      </c>
      <c r="AK24" s="9">
        <v>1</v>
      </c>
      <c r="AL24" s="9">
        <v>1</v>
      </c>
      <c r="AM24" s="9">
        <v>1</v>
      </c>
      <c r="AN24" s="9">
        <v>1</v>
      </c>
      <c r="AO24" s="9">
        <v>1</v>
      </c>
      <c r="AP24" s="9">
        <v>1</v>
      </c>
      <c r="AQ24" s="9">
        <v>1</v>
      </c>
      <c r="AR24" s="9">
        <v>1</v>
      </c>
      <c r="AS24" s="8"/>
    </row>
    <row r="25" spans="1:45" x14ac:dyDescent="0.2">
      <c r="A25" s="24"/>
      <c r="B25" s="24"/>
      <c r="C25" s="10">
        <v>744</v>
      </c>
      <c r="D25" s="10">
        <v>69</v>
      </c>
      <c r="E25" s="10">
        <v>139</v>
      </c>
      <c r="F25" s="10">
        <v>137</v>
      </c>
      <c r="G25" s="10">
        <v>154</v>
      </c>
      <c r="H25" s="10">
        <v>232</v>
      </c>
      <c r="I25" s="10">
        <v>404</v>
      </c>
      <c r="J25" s="10">
        <v>332</v>
      </c>
      <c r="K25" s="10">
        <v>362</v>
      </c>
      <c r="L25" s="10">
        <v>244</v>
      </c>
      <c r="M25" s="10">
        <v>124</v>
      </c>
      <c r="N25" s="10">
        <v>9</v>
      </c>
      <c r="O25" s="10">
        <v>51</v>
      </c>
      <c r="P25" s="10">
        <v>35</v>
      </c>
      <c r="Q25" s="10">
        <v>145</v>
      </c>
      <c r="R25" s="10">
        <v>87</v>
      </c>
      <c r="S25" s="10">
        <v>117</v>
      </c>
      <c r="T25" s="10">
        <v>177</v>
      </c>
      <c r="U25" s="10">
        <v>132</v>
      </c>
      <c r="V25" s="10">
        <v>58</v>
      </c>
      <c r="W25" s="10">
        <v>40</v>
      </c>
      <c r="X25" s="10">
        <v>35</v>
      </c>
      <c r="Y25" s="10">
        <v>127</v>
      </c>
      <c r="Z25" s="10">
        <v>126</v>
      </c>
      <c r="AA25" s="10">
        <v>79</v>
      </c>
      <c r="AB25" s="10">
        <v>279</v>
      </c>
      <c r="AC25" s="10">
        <v>39</v>
      </c>
      <c r="AD25" s="10">
        <v>102</v>
      </c>
      <c r="AE25" s="10">
        <v>132</v>
      </c>
      <c r="AF25" s="10">
        <v>272</v>
      </c>
      <c r="AG25" s="10">
        <v>189</v>
      </c>
      <c r="AH25" s="10">
        <v>7</v>
      </c>
      <c r="AI25" s="10">
        <v>143</v>
      </c>
      <c r="AJ25" s="10">
        <v>40</v>
      </c>
      <c r="AK25" s="10">
        <v>14</v>
      </c>
      <c r="AL25" s="10">
        <v>27</v>
      </c>
      <c r="AM25" s="10">
        <v>92</v>
      </c>
      <c r="AN25" s="10">
        <v>36</v>
      </c>
      <c r="AO25" s="10">
        <v>3</v>
      </c>
      <c r="AP25" s="10">
        <v>24</v>
      </c>
      <c r="AQ25" s="10">
        <v>6</v>
      </c>
      <c r="AR25" s="10">
        <v>359</v>
      </c>
      <c r="AS25" s="8"/>
    </row>
    <row r="26" spans="1:45" x14ac:dyDescent="0.2">
      <c r="A26" s="24"/>
      <c r="B26" s="24"/>
      <c r="C26" s="11" t="s">
        <v>118</v>
      </c>
      <c r="D26" s="11" t="s">
        <v>118</v>
      </c>
      <c r="E26" s="11" t="s">
        <v>118</v>
      </c>
      <c r="F26" s="11" t="s">
        <v>118</v>
      </c>
      <c r="G26" s="11" t="s">
        <v>118</v>
      </c>
      <c r="H26" s="11" t="s">
        <v>118</v>
      </c>
      <c r="I26" s="11" t="s">
        <v>118</v>
      </c>
      <c r="J26" s="11" t="s">
        <v>118</v>
      </c>
      <c r="K26" s="11" t="s">
        <v>118</v>
      </c>
      <c r="L26" s="11" t="s">
        <v>118</v>
      </c>
      <c r="M26" s="11" t="s">
        <v>118</v>
      </c>
      <c r="N26" s="11" t="s">
        <v>118</v>
      </c>
      <c r="O26" s="11" t="s">
        <v>118</v>
      </c>
      <c r="P26" s="11" t="s">
        <v>118</v>
      </c>
      <c r="Q26" s="11" t="s">
        <v>118</v>
      </c>
      <c r="R26" s="11" t="s">
        <v>118</v>
      </c>
      <c r="S26" s="11" t="s">
        <v>118</v>
      </c>
      <c r="T26" s="11" t="s">
        <v>118</v>
      </c>
      <c r="U26" s="11" t="s">
        <v>118</v>
      </c>
      <c r="V26" s="11" t="s">
        <v>118</v>
      </c>
      <c r="W26" s="11" t="s">
        <v>118</v>
      </c>
      <c r="X26" s="11" t="s">
        <v>118</v>
      </c>
      <c r="Y26" s="11" t="s">
        <v>118</v>
      </c>
      <c r="Z26" s="11" t="s">
        <v>118</v>
      </c>
      <c r="AA26" s="11" t="s">
        <v>118</v>
      </c>
      <c r="AB26" s="11" t="s">
        <v>118</v>
      </c>
      <c r="AC26" s="11" t="s">
        <v>118</v>
      </c>
      <c r="AD26" s="11" t="s">
        <v>118</v>
      </c>
      <c r="AE26" s="11" t="s">
        <v>118</v>
      </c>
      <c r="AF26" s="11" t="s">
        <v>118</v>
      </c>
      <c r="AG26" s="11" t="s">
        <v>118</v>
      </c>
      <c r="AH26" s="11" t="s">
        <v>118</v>
      </c>
      <c r="AI26" s="11" t="s">
        <v>118</v>
      </c>
      <c r="AJ26" s="11" t="s">
        <v>118</v>
      </c>
      <c r="AK26" s="11" t="s">
        <v>118</v>
      </c>
      <c r="AL26" s="11" t="s">
        <v>118</v>
      </c>
      <c r="AM26" s="11" t="s">
        <v>118</v>
      </c>
      <c r="AN26" s="11" t="s">
        <v>118</v>
      </c>
      <c r="AO26" s="11" t="s">
        <v>118</v>
      </c>
      <c r="AP26" s="11" t="s">
        <v>118</v>
      </c>
      <c r="AQ26" s="11" t="s">
        <v>118</v>
      </c>
      <c r="AR26" s="11" t="s">
        <v>118</v>
      </c>
      <c r="AS26" s="8"/>
    </row>
    <row r="27" spans="1:45" x14ac:dyDescent="0.2">
      <c r="A27" s="13" t="s">
        <v>245</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20"/>
    </row>
    <row r="28" spans="1:45" x14ac:dyDescent="0.2">
      <c r="A28" s="15" t="s">
        <v>135</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row>
  </sheetData>
  <mergeCells count="18">
    <mergeCell ref="B15:B17"/>
    <mergeCell ref="B18:B20"/>
    <mergeCell ref="B21:B23"/>
    <mergeCell ref="B24:B26"/>
    <mergeCell ref="AP2:AR2"/>
    <mergeCell ref="A2:C2"/>
    <mergeCell ref="A3:B5"/>
    <mergeCell ref="B6:B8"/>
    <mergeCell ref="B9:B11"/>
    <mergeCell ref="A6:A26"/>
    <mergeCell ref="AI3:AR3"/>
    <mergeCell ref="D3:H3"/>
    <mergeCell ref="I3:J3"/>
    <mergeCell ref="K3:N3"/>
    <mergeCell ref="O3:U3"/>
    <mergeCell ref="V3:AB3"/>
    <mergeCell ref="AC3:AH3"/>
    <mergeCell ref="B12:B14"/>
  </mergeCells>
  <hyperlinks>
    <hyperlink ref="A1" location="'TOC'!A1:A1" display="Back to TOC"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S22"/>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246</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247</v>
      </c>
      <c r="B6" s="23" t="s">
        <v>248</v>
      </c>
      <c r="C6" s="9">
        <v>0.76211104160350007</v>
      </c>
      <c r="D6" s="9">
        <v>0.53038077696789998</v>
      </c>
      <c r="E6" s="9">
        <v>0.80665217702009995</v>
      </c>
      <c r="F6" s="9">
        <v>0.65438929516669997</v>
      </c>
      <c r="G6" s="9">
        <v>0.79072621265709997</v>
      </c>
      <c r="H6" s="9">
        <v>0.9024235421765</v>
      </c>
      <c r="I6" s="9">
        <v>0.77027189200879997</v>
      </c>
      <c r="J6" s="9">
        <v>0.75583968200269991</v>
      </c>
      <c r="K6" s="9">
        <v>0.85547525512410005</v>
      </c>
      <c r="L6" s="9">
        <v>0.75176203133300001</v>
      </c>
      <c r="M6" s="9">
        <v>0.60288387975680002</v>
      </c>
      <c r="N6" s="9">
        <v>0</v>
      </c>
      <c r="O6" s="9">
        <v>0.71493441356299992</v>
      </c>
      <c r="P6" s="9">
        <v>0.67586098335150002</v>
      </c>
      <c r="Q6" s="9">
        <v>0.79978956328679995</v>
      </c>
      <c r="R6" s="9">
        <v>0.75072784716680008</v>
      </c>
      <c r="S6" s="9">
        <v>0.70481249000000001</v>
      </c>
      <c r="T6" s="9">
        <v>0.79804602176040007</v>
      </c>
      <c r="U6" s="9">
        <v>0.78763009272109996</v>
      </c>
      <c r="V6" s="9">
        <v>0.73517127540729998</v>
      </c>
      <c r="W6" s="9">
        <v>0.71163266666320002</v>
      </c>
      <c r="X6" s="9">
        <v>0.74333933679180009</v>
      </c>
      <c r="Y6" s="9">
        <v>0.73439392064969988</v>
      </c>
      <c r="Z6" s="9">
        <v>0.72112631568770003</v>
      </c>
      <c r="AA6" s="9">
        <v>0.71824005099990007</v>
      </c>
      <c r="AB6" s="9">
        <v>0.8425258184876</v>
      </c>
      <c r="AC6" s="9">
        <v>0.62539327533599998</v>
      </c>
      <c r="AD6" s="9">
        <v>0.79222627313369998</v>
      </c>
      <c r="AE6" s="9">
        <v>0.7210722522541001</v>
      </c>
      <c r="AF6" s="9">
        <v>0.74860576712569993</v>
      </c>
      <c r="AG6" s="9">
        <v>0.83236874636980007</v>
      </c>
      <c r="AH6" s="9">
        <v>0.7431706737014</v>
      </c>
      <c r="AI6" s="9">
        <v>0.87153694321690001</v>
      </c>
      <c r="AJ6" s="9">
        <v>0.54500616600100005</v>
      </c>
      <c r="AK6" s="9">
        <v>0.60619330478099998</v>
      </c>
      <c r="AL6" s="9">
        <v>0.66474558872</v>
      </c>
      <c r="AM6" s="9">
        <v>0.66040325288610002</v>
      </c>
      <c r="AN6" s="9">
        <v>0.7103766903466</v>
      </c>
      <c r="AO6" s="9">
        <v>1</v>
      </c>
      <c r="AP6" s="9">
        <v>0.70517878347320007</v>
      </c>
      <c r="AQ6" s="9">
        <v>0.80585750103230003</v>
      </c>
      <c r="AR6" s="9">
        <v>0.79845927510319992</v>
      </c>
      <c r="AS6" s="8"/>
    </row>
    <row r="7" spans="1:45" x14ac:dyDescent="0.2">
      <c r="A7" s="24"/>
      <c r="B7" s="24"/>
      <c r="C7" s="10">
        <v>622</v>
      </c>
      <c r="D7" s="10">
        <v>44</v>
      </c>
      <c r="E7" s="10">
        <v>116</v>
      </c>
      <c r="F7" s="10">
        <v>106</v>
      </c>
      <c r="G7" s="10">
        <v>133</v>
      </c>
      <c r="H7" s="10">
        <v>210</v>
      </c>
      <c r="I7" s="10">
        <v>343</v>
      </c>
      <c r="J7" s="10">
        <v>274</v>
      </c>
      <c r="K7" s="10">
        <v>320</v>
      </c>
      <c r="L7" s="10">
        <v>205</v>
      </c>
      <c r="M7" s="10">
        <v>92</v>
      </c>
      <c r="N7" s="10">
        <v>0</v>
      </c>
      <c r="O7" s="10">
        <v>40</v>
      </c>
      <c r="P7" s="10">
        <v>27</v>
      </c>
      <c r="Q7" s="10">
        <v>129</v>
      </c>
      <c r="R7" s="10">
        <v>72</v>
      </c>
      <c r="S7" s="10">
        <v>94</v>
      </c>
      <c r="T7" s="10">
        <v>152</v>
      </c>
      <c r="U7" s="10">
        <v>108</v>
      </c>
      <c r="V7" s="10">
        <v>47</v>
      </c>
      <c r="W7" s="10">
        <v>33</v>
      </c>
      <c r="X7" s="10">
        <v>28</v>
      </c>
      <c r="Y7" s="10">
        <v>102</v>
      </c>
      <c r="Z7" s="10">
        <v>104</v>
      </c>
      <c r="AA7" s="10">
        <v>63</v>
      </c>
      <c r="AB7" s="10">
        <v>245</v>
      </c>
      <c r="AC7" s="10">
        <v>27</v>
      </c>
      <c r="AD7" s="10">
        <v>87</v>
      </c>
      <c r="AE7" s="10">
        <v>109</v>
      </c>
      <c r="AF7" s="10">
        <v>225</v>
      </c>
      <c r="AG7" s="10">
        <v>166</v>
      </c>
      <c r="AH7" s="10">
        <v>5</v>
      </c>
      <c r="AI7" s="10">
        <v>126</v>
      </c>
      <c r="AJ7" s="10">
        <v>28</v>
      </c>
      <c r="AK7" s="10">
        <v>11</v>
      </c>
      <c r="AL7" s="10">
        <v>22</v>
      </c>
      <c r="AM7" s="10">
        <v>73</v>
      </c>
      <c r="AN7" s="10">
        <v>29</v>
      </c>
      <c r="AO7" s="10">
        <v>3</v>
      </c>
      <c r="AP7" s="10">
        <v>15</v>
      </c>
      <c r="AQ7" s="10">
        <v>5</v>
      </c>
      <c r="AR7" s="10">
        <v>310</v>
      </c>
      <c r="AS7" s="8"/>
    </row>
    <row r="8" spans="1:45" x14ac:dyDescent="0.2">
      <c r="A8" s="24"/>
      <c r="B8" s="24"/>
      <c r="C8" s="11" t="s">
        <v>118</v>
      </c>
      <c r="D8" s="11"/>
      <c r="E8" s="12" t="s">
        <v>119</v>
      </c>
      <c r="F8" s="11"/>
      <c r="G8" s="12" t="s">
        <v>119</v>
      </c>
      <c r="H8" s="12" t="s">
        <v>146</v>
      </c>
      <c r="I8" s="11"/>
      <c r="J8" s="11"/>
      <c r="K8" s="12" t="s">
        <v>249</v>
      </c>
      <c r="L8" s="12" t="s">
        <v>156</v>
      </c>
      <c r="M8" s="12" t="s">
        <v>133</v>
      </c>
      <c r="N8" s="11"/>
      <c r="O8" s="11"/>
      <c r="P8" s="11"/>
      <c r="Q8" s="11"/>
      <c r="R8" s="11"/>
      <c r="S8" s="11"/>
      <c r="T8" s="11"/>
      <c r="U8" s="11"/>
      <c r="V8" s="11"/>
      <c r="W8" s="11"/>
      <c r="X8" s="11"/>
      <c r="Y8" s="11"/>
      <c r="Z8" s="11"/>
      <c r="AA8" s="11"/>
      <c r="AB8" s="11"/>
      <c r="AC8" s="11"/>
      <c r="AD8" s="11"/>
      <c r="AE8" s="11"/>
      <c r="AF8" s="11"/>
      <c r="AG8" s="11"/>
      <c r="AH8" s="11"/>
      <c r="AI8" s="12" t="s">
        <v>125</v>
      </c>
      <c r="AJ8" s="11"/>
      <c r="AK8" s="11"/>
      <c r="AL8" s="11"/>
      <c r="AM8" s="11"/>
      <c r="AN8" s="11"/>
      <c r="AO8" s="11"/>
      <c r="AP8" s="11"/>
      <c r="AQ8" s="11"/>
      <c r="AR8" s="11"/>
      <c r="AS8" s="8"/>
    </row>
    <row r="9" spans="1:45" x14ac:dyDescent="0.2">
      <c r="A9" s="26"/>
      <c r="B9" s="23" t="s">
        <v>250</v>
      </c>
      <c r="C9" s="9">
        <v>0.1116235303241</v>
      </c>
      <c r="D9" s="9">
        <v>0.26971063301370002</v>
      </c>
      <c r="E9" s="9">
        <v>5.5521733452129997E-2</v>
      </c>
      <c r="F9" s="9">
        <v>0.2283361882228</v>
      </c>
      <c r="G9" s="9">
        <v>5.2551195756429997E-2</v>
      </c>
      <c r="H9" s="9">
        <v>3.9192886532930002E-2</v>
      </c>
      <c r="I9" s="9">
        <v>8.5146984159409994E-2</v>
      </c>
      <c r="J9" s="9">
        <v>0.14199980357100001</v>
      </c>
      <c r="K9" s="9">
        <v>7.5324013821419997E-2</v>
      </c>
      <c r="L9" s="9">
        <v>6.3796498875200003E-2</v>
      </c>
      <c r="M9" s="9">
        <v>0.26484013252569999</v>
      </c>
      <c r="N9" s="9">
        <v>0.31514165684450002</v>
      </c>
      <c r="O9" s="9">
        <v>9.8611938565410007E-2</v>
      </c>
      <c r="P9" s="9">
        <v>0.16300003787799999</v>
      </c>
      <c r="Q9" s="9">
        <v>4.4800970169419987E-2</v>
      </c>
      <c r="R9" s="9">
        <v>8.3947095853509998E-2</v>
      </c>
      <c r="S9" s="9">
        <v>0.1301437518097</v>
      </c>
      <c r="T9" s="9">
        <v>0.1239434098278</v>
      </c>
      <c r="U9" s="9">
        <v>0.16345530806379999</v>
      </c>
      <c r="V9" s="9">
        <v>0.1031291963742</v>
      </c>
      <c r="W9" s="9">
        <v>0.13731804489470001</v>
      </c>
      <c r="X9" s="9">
        <v>6.9476227248130004E-2</v>
      </c>
      <c r="Y9" s="9">
        <v>0.14980539323850001</v>
      </c>
      <c r="Z9" s="9">
        <v>0.12793761952499999</v>
      </c>
      <c r="AA9" s="9">
        <v>0.146107143981</v>
      </c>
      <c r="AB9" s="9">
        <v>6.9889072182209994E-2</v>
      </c>
      <c r="AC9" s="9">
        <v>0.2321239228069</v>
      </c>
      <c r="AD9" s="9">
        <v>0.1084729101623</v>
      </c>
      <c r="AE9" s="9">
        <v>0.141301765637</v>
      </c>
      <c r="AF9" s="9">
        <v>9.1146344733130005E-2</v>
      </c>
      <c r="AG9" s="9">
        <v>8.8515763279860007E-2</v>
      </c>
      <c r="AH9" s="9">
        <v>0</v>
      </c>
      <c r="AI9" s="9">
        <v>4.8246888700830007E-2</v>
      </c>
      <c r="AJ9" s="9">
        <v>0.13865351467750001</v>
      </c>
      <c r="AK9" s="9">
        <v>0.29229344975130001</v>
      </c>
      <c r="AL9" s="9">
        <v>0.2291517967352</v>
      </c>
      <c r="AM9" s="9">
        <v>0.1993588577006</v>
      </c>
      <c r="AN9" s="9">
        <v>4.0173364901259993E-2</v>
      </c>
      <c r="AO9" s="9">
        <v>0</v>
      </c>
      <c r="AP9" s="9">
        <v>2.1818465028869999E-2</v>
      </c>
      <c r="AQ9" s="9">
        <v>0</v>
      </c>
      <c r="AR9" s="9">
        <v>0.1076008863754</v>
      </c>
      <c r="AS9" s="8"/>
    </row>
    <row r="10" spans="1:45" x14ac:dyDescent="0.2">
      <c r="A10" s="24"/>
      <c r="B10" s="24"/>
      <c r="C10" s="10">
        <v>56</v>
      </c>
      <c r="D10" s="10">
        <v>15</v>
      </c>
      <c r="E10" s="10">
        <v>10</v>
      </c>
      <c r="F10" s="10">
        <v>14</v>
      </c>
      <c r="G10" s="10">
        <v>8</v>
      </c>
      <c r="H10" s="10">
        <v>9</v>
      </c>
      <c r="I10" s="10">
        <v>25</v>
      </c>
      <c r="J10" s="10">
        <v>30</v>
      </c>
      <c r="K10" s="10">
        <v>17</v>
      </c>
      <c r="L10" s="10">
        <v>13</v>
      </c>
      <c r="M10" s="10">
        <v>21</v>
      </c>
      <c r="N10" s="10">
        <v>4</v>
      </c>
      <c r="O10" s="10">
        <v>3</v>
      </c>
      <c r="P10" s="10">
        <v>4</v>
      </c>
      <c r="Q10" s="10">
        <v>7</v>
      </c>
      <c r="R10" s="10">
        <v>4</v>
      </c>
      <c r="S10" s="10">
        <v>8</v>
      </c>
      <c r="T10" s="10">
        <v>13</v>
      </c>
      <c r="U10" s="10">
        <v>17</v>
      </c>
      <c r="V10" s="10">
        <v>6</v>
      </c>
      <c r="W10" s="10">
        <v>3</v>
      </c>
      <c r="X10" s="10">
        <v>3</v>
      </c>
      <c r="Y10" s="10">
        <v>14</v>
      </c>
      <c r="Z10" s="10">
        <v>10</v>
      </c>
      <c r="AA10" s="10">
        <v>7</v>
      </c>
      <c r="AB10" s="10">
        <v>13</v>
      </c>
      <c r="AC10" s="10">
        <v>7</v>
      </c>
      <c r="AD10" s="10">
        <v>9</v>
      </c>
      <c r="AE10" s="10">
        <v>11</v>
      </c>
      <c r="AF10" s="10">
        <v>17</v>
      </c>
      <c r="AG10" s="10">
        <v>12</v>
      </c>
      <c r="AH10" s="10">
        <v>0</v>
      </c>
      <c r="AI10" s="10">
        <v>7</v>
      </c>
      <c r="AJ10" s="10">
        <v>7</v>
      </c>
      <c r="AK10" s="10">
        <v>2</v>
      </c>
      <c r="AL10" s="10">
        <v>3</v>
      </c>
      <c r="AM10" s="10">
        <v>11</v>
      </c>
      <c r="AN10" s="10">
        <v>2</v>
      </c>
      <c r="AO10" s="10">
        <v>0</v>
      </c>
      <c r="AP10" s="10">
        <v>1</v>
      </c>
      <c r="AQ10" s="10">
        <v>0</v>
      </c>
      <c r="AR10" s="10">
        <v>23</v>
      </c>
      <c r="AS10" s="8"/>
    </row>
    <row r="11" spans="1:45" x14ac:dyDescent="0.2">
      <c r="A11" s="24"/>
      <c r="B11" s="24"/>
      <c r="C11" s="11" t="s">
        <v>118</v>
      </c>
      <c r="D11" s="12" t="s">
        <v>251</v>
      </c>
      <c r="E11" s="11"/>
      <c r="F11" s="12" t="s">
        <v>129</v>
      </c>
      <c r="G11" s="11"/>
      <c r="H11" s="11"/>
      <c r="I11" s="11"/>
      <c r="J11" s="11"/>
      <c r="K11" s="11"/>
      <c r="L11" s="11"/>
      <c r="M11" s="12" t="s">
        <v>252</v>
      </c>
      <c r="N11" s="12" t="s">
        <v>125</v>
      </c>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8"/>
    </row>
    <row r="12" spans="1:45" x14ac:dyDescent="0.2">
      <c r="A12" s="26"/>
      <c r="B12" s="23" t="s">
        <v>253</v>
      </c>
      <c r="C12" s="9">
        <v>0.10312641416649999</v>
      </c>
      <c r="D12" s="9">
        <v>9.770286388763999E-2</v>
      </c>
      <c r="E12" s="9">
        <v>0.1303882132644</v>
      </c>
      <c r="F12" s="9">
        <v>0.11436899634180001</v>
      </c>
      <c r="G12" s="9">
        <v>0.152555118815</v>
      </c>
      <c r="H12" s="9">
        <v>4.5625132808679997E-2</v>
      </c>
      <c r="I12" s="9">
        <v>0.1246522008975</v>
      </c>
      <c r="J12" s="9">
        <v>7.476299423827E-2</v>
      </c>
      <c r="K12" s="9">
        <v>6.4195416803569993E-2</v>
      </c>
      <c r="L12" s="9">
        <v>0.14281376070490001</v>
      </c>
      <c r="M12" s="9">
        <v>0.1101938545261</v>
      </c>
      <c r="N12" s="9">
        <v>0.44509683822410001</v>
      </c>
      <c r="O12" s="9">
        <v>7.9578072093210009E-2</v>
      </c>
      <c r="P12" s="9">
        <v>0.16113897877050001</v>
      </c>
      <c r="Q12" s="9">
        <v>0.12137540122899999</v>
      </c>
      <c r="R12" s="9">
        <v>0.12857735381759999</v>
      </c>
      <c r="S12" s="9">
        <v>0.16504375819030001</v>
      </c>
      <c r="T12" s="9">
        <v>6.6424039541290003E-2</v>
      </c>
      <c r="U12" s="9">
        <v>4.8914599215089997E-2</v>
      </c>
      <c r="V12" s="9">
        <v>0.1387862544274</v>
      </c>
      <c r="W12" s="9">
        <v>3.1406977147389999E-2</v>
      </c>
      <c r="X12" s="9">
        <v>0.1043469627427</v>
      </c>
      <c r="Y12" s="9">
        <v>0.10980078059249999</v>
      </c>
      <c r="Z12" s="9">
        <v>0.1200986198087</v>
      </c>
      <c r="AA12" s="9">
        <v>0.1306402005484</v>
      </c>
      <c r="AB12" s="9">
        <v>8.4652255140379995E-2</v>
      </c>
      <c r="AC12" s="9">
        <v>0.1138746698891</v>
      </c>
      <c r="AD12" s="9">
        <v>7.7626294470980003E-2</v>
      </c>
      <c r="AE12" s="9">
        <v>8.6996051303389998E-2</v>
      </c>
      <c r="AF12" s="9">
        <v>0.13790594333799999</v>
      </c>
      <c r="AG12" s="9">
        <v>7.9115490350349996E-2</v>
      </c>
      <c r="AH12" s="9">
        <v>0.2568293262986</v>
      </c>
      <c r="AI12" s="9">
        <v>6.8541124578280002E-2</v>
      </c>
      <c r="AJ12" s="9">
        <v>0.20204130803699999</v>
      </c>
      <c r="AK12" s="9">
        <v>0.1015132454678</v>
      </c>
      <c r="AL12" s="9">
        <v>0.10610261454479999</v>
      </c>
      <c r="AM12" s="9">
        <v>0.14023788941330001</v>
      </c>
      <c r="AN12" s="9">
        <v>0.1197050937138</v>
      </c>
      <c r="AO12" s="9">
        <v>0</v>
      </c>
      <c r="AP12" s="9">
        <v>0.2428574088297</v>
      </c>
      <c r="AQ12" s="9">
        <v>0.1941424989677</v>
      </c>
      <c r="AR12" s="9">
        <v>8.1253461405300001E-2</v>
      </c>
      <c r="AS12" s="8"/>
    </row>
    <row r="13" spans="1:45" x14ac:dyDescent="0.2">
      <c r="A13" s="24"/>
      <c r="B13" s="24"/>
      <c r="C13" s="10">
        <v>64</v>
      </c>
      <c r="D13" s="10">
        <v>6</v>
      </c>
      <c r="E13" s="10">
        <v>13</v>
      </c>
      <c r="F13" s="10">
        <v>16</v>
      </c>
      <c r="G13" s="10">
        <v>16</v>
      </c>
      <c r="H13" s="10">
        <v>11</v>
      </c>
      <c r="I13" s="10">
        <v>37</v>
      </c>
      <c r="J13" s="10">
        <v>25</v>
      </c>
      <c r="K13" s="10">
        <v>24</v>
      </c>
      <c r="L13" s="10">
        <v>24</v>
      </c>
      <c r="M13" s="10">
        <v>12</v>
      </c>
      <c r="N13" s="10">
        <v>4</v>
      </c>
      <c r="O13" s="10">
        <v>5</v>
      </c>
      <c r="P13" s="10">
        <v>4</v>
      </c>
      <c r="Q13" s="10">
        <v>10</v>
      </c>
      <c r="R13" s="10">
        <v>10</v>
      </c>
      <c r="S13" s="10">
        <v>16</v>
      </c>
      <c r="T13" s="10">
        <v>11</v>
      </c>
      <c r="U13" s="10">
        <v>8</v>
      </c>
      <c r="V13" s="10">
        <v>5</v>
      </c>
      <c r="W13" s="10">
        <v>2</v>
      </c>
      <c r="X13" s="10">
        <v>3</v>
      </c>
      <c r="Y13" s="10">
        <v>12</v>
      </c>
      <c r="Z13" s="10">
        <v>12</v>
      </c>
      <c r="AA13" s="10">
        <v>9</v>
      </c>
      <c r="AB13" s="10">
        <v>21</v>
      </c>
      <c r="AC13" s="10">
        <v>4</v>
      </c>
      <c r="AD13" s="10">
        <v>6</v>
      </c>
      <c r="AE13" s="10">
        <v>10</v>
      </c>
      <c r="AF13" s="10">
        <v>30</v>
      </c>
      <c r="AG13" s="10">
        <v>12</v>
      </c>
      <c r="AH13" s="10">
        <v>2</v>
      </c>
      <c r="AI13" s="10">
        <v>9</v>
      </c>
      <c r="AJ13" s="10">
        <v>3</v>
      </c>
      <c r="AK13" s="10">
        <v>1</v>
      </c>
      <c r="AL13" s="10">
        <v>4</v>
      </c>
      <c r="AM13" s="10">
        <v>9</v>
      </c>
      <c r="AN13" s="10">
        <v>4</v>
      </c>
      <c r="AO13" s="10">
        <v>0</v>
      </c>
      <c r="AP13" s="10">
        <v>7</v>
      </c>
      <c r="AQ13" s="10">
        <v>1</v>
      </c>
      <c r="AR13" s="10">
        <v>26</v>
      </c>
      <c r="AS13" s="8"/>
    </row>
    <row r="14" spans="1:45" x14ac:dyDescent="0.2">
      <c r="A14" s="24"/>
      <c r="B14" s="24"/>
      <c r="C14" s="11" t="s">
        <v>118</v>
      </c>
      <c r="D14" s="11"/>
      <c r="E14" s="11"/>
      <c r="F14" s="11"/>
      <c r="G14" s="12" t="s">
        <v>124</v>
      </c>
      <c r="H14" s="11"/>
      <c r="I14" s="11"/>
      <c r="J14" s="11"/>
      <c r="K14" s="11"/>
      <c r="L14" s="11"/>
      <c r="M14" s="11"/>
      <c r="N14" s="12" t="s">
        <v>120</v>
      </c>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8"/>
    </row>
    <row r="15" spans="1:45" x14ac:dyDescent="0.2">
      <c r="A15" s="26"/>
      <c r="B15" s="23" t="s">
        <v>254</v>
      </c>
      <c r="C15" s="9">
        <v>2.313901390597E-2</v>
      </c>
      <c r="D15" s="9">
        <v>0.10220572613080001</v>
      </c>
      <c r="E15" s="9">
        <v>7.4378762633660004E-3</v>
      </c>
      <c r="F15" s="9">
        <v>2.9055202687859999E-3</v>
      </c>
      <c r="G15" s="9">
        <v>4.1674727714789998E-3</v>
      </c>
      <c r="H15" s="9">
        <v>1.2758438481899999E-2</v>
      </c>
      <c r="I15" s="9">
        <v>1.9928922934279999E-2</v>
      </c>
      <c r="J15" s="9">
        <v>2.7397520187999999E-2</v>
      </c>
      <c r="K15" s="9">
        <v>5.0053142508869998E-3</v>
      </c>
      <c r="L15" s="9">
        <v>4.1627709086929997E-2</v>
      </c>
      <c r="M15" s="9">
        <v>2.208213319134E-2</v>
      </c>
      <c r="N15" s="9">
        <v>0.2397615049314</v>
      </c>
      <c r="O15" s="9">
        <v>0.1068755757784</v>
      </c>
      <c r="P15" s="9">
        <v>0</v>
      </c>
      <c r="Q15" s="9">
        <v>3.4034065314819999E-2</v>
      </c>
      <c r="R15" s="9">
        <v>3.67477031621E-2</v>
      </c>
      <c r="S15" s="9">
        <v>0</v>
      </c>
      <c r="T15" s="9">
        <v>1.158652887049E-2</v>
      </c>
      <c r="U15" s="9">
        <v>0</v>
      </c>
      <c r="V15" s="9">
        <v>2.291327379109E-2</v>
      </c>
      <c r="W15" s="9">
        <v>0.1196423112947</v>
      </c>
      <c r="X15" s="9">
        <v>8.2837473217399996E-2</v>
      </c>
      <c r="Y15" s="9">
        <v>5.9999055193490003E-3</v>
      </c>
      <c r="Z15" s="9">
        <v>3.0837444978629999E-2</v>
      </c>
      <c r="AA15" s="9">
        <v>5.0126044706230001E-3</v>
      </c>
      <c r="AB15" s="9">
        <v>2.9328541897739998E-3</v>
      </c>
      <c r="AC15" s="9">
        <v>2.8608131967959999E-2</v>
      </c>
      <c r="AD15" s="9">
        <v>2.167452223303E-2</v>
      </c>
      <c r="AE15" s="9">
        <v>5.0629930805489998E-2</v>
      </c>
      <c r="AF15" s="9">
        <v>2.234194480319E-2</v>
      </c>
      <c r="AG15" s="9">
        <v>0</v>
      </c>
      <c r="AH15" s="9">
        <v>0</v>
      </c>
      <c r="AI15" s="9">
        <v>1.1675043503970001E-2</v>
      </c>
      <c r="AJ15" s="9">
        <v>0.1142990112845</v>
      </c>
      <c r="AK15" s="9">
        <v>0</v>
      </c>
      <c r="AL15" s="9">
        <v>0</v>
      </c>
      <c r="AM15" s="9">
        <v>0</v>
      </c>
      <c r="AN15" s="9">
        <v>0.1297448510383</v>
      </c>
      <c r="AO15" s="9">
        <v>0</v>
      </c>
      <c r="AP15" s="9">
        <v>3.0145342668160002E-2</v>
      </c>
      <c r="AQ15" s="9">
        <v>0</v>
      </c>
      <c r="AR15" s="9">
        <v>1.268637711608E-2</v>
      </c>
      <c r="AS15" s="8"/>
    </row>
    <row r="16" spans="1:45" x14ac:dyDescent="0.2">
      <c r="A16" s="24"/>
      <c r="B16" s="24"/>
      <c r="C16" s="10">
        <v>9</v>
      </c>
      <c r="D16" s="10">
        <v>4</v>
      </c>
      <c r="E16" s="10">
        <v>1</v>
      </c>
      <c r="F16" s="10">
        <v>1</v>
      </c>
      <c r="G16" s="10">
        <v>1</v>
      </c>
      <c r="H16" s="10">
        <v>2</v>
      </c>
      <c r="I16" s="10">
        <v>4</v>
      </c>
      <c r="J16" s="10">
        <v>5</v>
      </c>
      <c r="K16" s="10">
        <v>2</v>
      </c>
      <c r="L16" s="10">
        <v>3</v>
      </c>
      <c r="M16" s="10">
        <v>3</v>
      </c>
      <c r="N16" s="10">
        <v>1</v>
      </c>
      <c r="O16" s="10">
        <v>3</v>
      </c>
      <c r="P16" s="10">
        <v>0</v>
      </c>
      <c r="Q16" s="10">
        <v>1</v>
      </c>
      <c r="R16" s="10">
        <v>2</v>
      </c>
      <c r="S16" s="10">
        <v>0</v>
      </c>
      <c r="T16" s="10">
        <v>3</v>
      </c>
      <c r="U16" s="10">
        <v>0</v>
      </c>
      <c r="V16" s="10">
        <v>1</v>
      </c>
      <c r="W16" s="10">
        <v>2</v>
      </c>
      <c r="X16" s="10">
        <v>2</v>
      </c>
      <c r="Y16" s="10">
        <v>1</v>
      </c>
      <c r="Z16" s="10">
        <v>1</v>
      </c>
      <c r="AA16" s="10">
        <v>1</v>
      </c>
      <c r="AB16" s="10">
        <v>1</v>
      </c>
      <c r="AC16" s="10">
        <v>1</v>
      </c>
      <c r="AD16" s="10">
        <v>2</v>
      </c>
      <c r="AE16" s="10">
        <v>4</v>
      </c>
      <c r="AF16" s="10">
        <v>2</v>
      </c>
      <c r="AG16" s="10">
        <v>0</v>
      </c>
      <c r="AH16" s="10">
        <v>0</v>
      </c>
      <c r="AI16" s="10">
        <v>2</v>
      </c>
      <c r="AJ16" s="10">
        <v>2</v>
      </c>
      <c r="AK16" s="10">
        <v>0</v>
      </c>
      <c r="AL16" s="10">
        <v>0</v>
      </c>
      <c r="AM16" s="10">
        <v>0</v>
      </c>
      <c r="AN16" s="10">
        <v>1</v>
      </c>
      <c r="AO16" s="10">
        <v>0</v>
      </c>
      <c r="AP16" s="10">
        <v>1</v>
      </c>
      <c r="AQ16" s="10">
        <v>0</v>
      </c>
      <c r="AR16" s="10">
        <v>3</v>
      </c>
      <c r="AS16" s="8"/>
    </row>
    <row r="17" spans="1:45" x14ac:dyDescent="0.2">
      <c r="A17" s="24"/>
      <c r="B17" s="24"/>
      <c r="C17" s="11" t="s">
        <v>118</v>
      </c>
      <c r="D17" s="12" t="s">
        <v>255</v>
      </c>
      <c r="E17" s="11"/>
      <c r="F17" s="11"/>
      <c r="G17" s="11"/>
      <c r="H17" s="11"/>
      <c r="I17" s="11"/>
      <c r="J17" s="11"/>
      <c r="K17" s="11"/>
      <c r="L17" s="11"/>
      <c r="M17" s="11"/>
      <c r="N17" s="12" t="s">
        <v>224</v>
      </c>
      <c r="O17" s="11"/>
      <c r="P17" s="11"/>
      <c r="Q17" s="11"/>
      <c r="R17" s="11"/>
      <c r="S17" s="11"/>
      <c r="T17" s="11"/>
      <c r="U17" s="11"/>
      <c r="V17" s="11"/>
      <c r="W17" s="12" t="s">
        <v>256</v>
      </c>
      <c r="X17" s="12" t="s">
        <v>230</v>
      </c>
      <c r="Y17" s="11"/>
      <c r="Z17" s="11"/>
      <c r="AA17" s="11"/>
      <c r="AB17" s="11"/>
      <c r="AC17" s="11"/>
      <c r="AD17" s="11"/>
      <c r="AE17" s="11"/>
      <c r="AF17" s="11"/>
      <c r="AG17" s="11"/>
      <c r="AH17" s="11"/>
      <c r="AI17" s="11"/>
      <c r="AJ17" s="11"/>
      <c r="AK17" s="11"/>
      <c r="AL17" s="11"/>
      <c r="AM17" s="11"/>
      <c r="AN17" s="11"/>
      <c r="AO17" s="11"/>
      <c r="AP17" s="11"/>
      <c r="AQ17" s="11"/>
      <c r="AR17" s="11"/>
      <c r="AS17" s="8"/>
    </row>
    <row r="18" spans="1:45" x14ac:dyDescent="0.2">
      <c r="A18" s="26"/>
      <c r="B18" s="23" t="s">
        <v>56</v>
      </c>
      <c r="C18" s="9">
        <v>1</v>
      </c>
      <c r="D18" s="9">
        <v>1</v>
      </c>
      <c r="E18" s="9">
        <v>1</v>
      </c>
      <c r="F18" s="9">
        <v>1</v>
      </c>
      <c r="G18" s="9">
        <v>1</v>
      </c>
      <c r="H18" s="9">
        <v>1</v>
      </c>
      <c r="I18" s="9">
        <v>1</v>
      </c>
      <c r="J18" s="9">
        <v>1</v>
      </c>
      <c r="K18" s="9">
        <v>1</v>
      </c>
      <c r="L18" s="9">
        <v>1</v>
      </c>
      <c r="M18" s="9">
        <v>1</v>
      </c>
      <c r="N18" s="9">
        <v>1</v>
      </c>
      <c r="O18" s="9">
        <v>1</v>
      </c>
      <c r="P18" s="9">
        <v>1</v>
      </c>
      <c r="Q18" s="9">
        <v>1</v>
      </c>
      <c r="R18" s="9">
        <v>1</v>
      </c>
      <c r="S18" s="9">
        <v>1</v>
      </c>
      <c r="T18" s="9">
        <v>1</v>
      </c>
      <c r="U18" s="9">
        <v>1</v>
      </c>
      <c r="V18" s="9">
        <v>1</v>
      </c>
      <c r="W18" s="9">
        <v>1</v>
      </c>
      <c r="X18" s="9">
        <v>1</v>
      </c>
      <c r="Y18" s="9">
        <v>1</v>
      </c>
      <c r="Z18" s="9">
        <v>1</v>
      </c>
      <c r="AA18" s="9">
        <v>1</v>
      </c>
      <c r="AB18" s="9">
        <v>1</v>
      </c>
      <c r="AC18" s="9">
        <v>1</v>
      </c>
      <c r="AD18" s="9">
        <v>1</v>
      </c>
      <c r="AE18" s="9">
        <v>1</v>
      </c>
      <c r="AF18" s="9">
        <v>1</v>
      </c>
      <c r="AG18" s="9">
        <v>1</v>
      </c>
      <c r="AH18" s="9">
        <v>1</v>
      </c>
      <c r="AI18" s="9">
        <v>1</v>
      </c>
      <c r="AJ18" s="9">
        <v>1</v>
      </c>
      <c r="AK18" s="9">
        <v>1</v>
      </c>
      <c r="AL18" s="9">
        <v>1</v>
      </c>
      <c r="AM18" s="9">
        <v>1</v>
      </c>
      <c r="AN18" s="9">
        <v>1</v>
      </c>
      <c r="AO18" s="9">
        <v>1</v>
      </c>
      <c r="AP18" s="9">
        <v>1</v>
      </c>
      <c r="AQ18" s="9">
        <v>1</v>
      </c>
      <c r="AR18" s="9">
        <v>1</v>
      </c>
      <c r="AS18" s="8"/>
    </row>
    <row r="19" spans="1:45" x14ac:dyDescent="0.2">
      <c r="A19" s="24"/>
      <c r="B19" s="24"/>
      <c r="C19" s="10">
        <v>751</v>
      </c>
      <c r="D19" s="10">
        <v>69</v>
      </c>
      <c r="E19" s="10">
        <v>140</v>
      </c>
      <c r="F19" s="10">
        <v>137</v>
      </c>
      <c r="G19" s="10">
        <v>158</v>
      </c>
      <c r="H19" s="10">
        <v>232</v>
      </c>
      <c r="I19" s="10">
        <v>409</v>
      </c>
      <c r="J19" s="10">
        <v>334</v>
      </c>
      <c r="K19" s="10">
        <v>363</v>
      </c>
      <c r="L19" s="10">
        <v>245</v>
      </c>
      <c r="M19" s="10">
        <v>128</v>
      </c>
      <c r="N19" s="10">
        <v>9</v>
      </c>
      <c r="O19" s="10">
        <v>51</v>
      </c>
      <c r="P19" s="10">
        <v>35</v>
      </c>
      <c r="Q19" s="10">
        <v>147</v>
      </c>
      <c r="R19" s="10">
        <v>88</v>
      </c>
      <c r="S19" s="10">
        <v>118</v>
      </c>
      <c r="T19" s="10">
        <v>179</v>
      </c>
      <c r="U19" s="10">
        <v>133</v>
      </c>
      <c r="V19" s="10">
        <v>59</v>
      </c>
      <c r="W19" s="10">
        <v>40</v>
      </c>
      <c r="X19" s="10">
        <v>36</v>
      </c>
      <c r="Y19" s="10">
        <v>129</v>
      </c>
      <c r="Z19" s="10">
        <v>127</v>
      </c>
      <c r="AA19" s="10">
        <v>80</v>
      </c>
      <c r="AB19" s="10">
        <v>280</v>
      </c>
      <c r="AC19" s="10">
        <v>39</v>
      </c>
      <c r="AD19" s="10">
        <v>104</v>
      </c>
      <c r="AE19" s="10">
        <v>134</v>
      </c>
      <c r="AF19" s="10">
        <v>274</v>
      </c>
      <c r="AG19" s="10">
        <v>190</v>
      </c>
      <c r="AH19" s="10">
        <v>7</v>
      </c>
      <c r="AI19" s="10">
        <v>144</v>
      </c>
      <c r="AJ19" s="10">
        <v>40</v>
      </c>
      <c r="AK19" s="10">
        <v>14</v>
      </c>
      <c r="AL19" s="10">
        <v>29</v>
      </c>
      <c r="AM19" s="10">
        <v>93</v>
      </c>
      <c r="AN19" s="10">
        <v>36</v>
      </c>
      <c r="AO19" s="10">
        <v>3</v>
      </c>
      <c r="AP19" s="10">
        <v>24</v>
      </c>
      <c r="AQ19" s="10">
        <v>6</v>
      </c>
      <c r="AR19" s="10">
        <v>362</v>
      </c>
      <c r="AS19" s="8"/>
    </row>
    <row r="20" spans="1:45" x14ac:dyDescent="0.2">
      <c r="A20" s="24"/>
      <c r="B20" s="24"/>
      <c r="C20" s="11" t="s">
        <v>118</v>
      </c>
      <c r="D20" s="11" t="s">
        <v>118</v>
      </c>
      <c r="E20" s="11" t="s">
        <v>118</v>
      </c>
      <c r="F20" s="11" t="s">
        <v>118</v>
      </c>
      <c r="G20" s="11" t="s">
        <v>118</v>
      </c>
      <c r="H20" s="11" t="s">
        <v>118</v>
      </c>
      <c r="I20" s="11" t="s">
        <v>118</v>
      </c>
      <c r="J20" s="11" t="s">
        <v>118</v>
      </c>
      <c r="K20" s="11" t="s">
        <v>118</v>
      </c>
      <c r="L20" s="11" t="s">
        <v>118</v>
      </c>
      <c r="M20" s="11" t="s">
        <v>118</v>
      </c>
      <c r="N20" s="11" t="s">
        <v>118</v>
      </c>
      <c r="O20" s="11" t="s">
        <v>118</v>
      </c>
      <c r="P20" s="11" t="s">
        <v>118</v>
      </c>
      <c r="Q20" s="11" t="s">
        <v>118</v>
      </c>
      <c r="R20" s="11" t="s">
        <v>118</v>
      </c>
      <c r="S20" s="11" t="s">
        <v>118</v>
      </c>
      <c r="T20" s="11" t="s">
        <v>118</v>
      </c>
      <c r="U20" s="11" t="s">
        <v>118</v>
      </c>
      <c r="V20" s="11" t="s">
        <v>118</v>
      </c>
      <c r="W20" s="11" t="s">
        <v>118</v>
      </c>
      <c r="X20" s="11" t="s">
        <v>118</v>
      </c>
      <c r="Y20" s="11" t="s">
        <v>118</v>
      </c>
      <c r="Z20" s="11" t="s">
        <v>118</v>
      </c>
      <c r="AA20" s="11" t="s">
        <v>118</v>
      </c>
      <c r="AB20" s="11" t="s">
        <v>118</v>
      </c>
      <c r="AC20" s="11" t="s">
        <v>118</v>
      </c>
      <c r="AD20" s="11" t="s">
        <v>118</v>
      </c>
      <c r="AE20" s="11" t="s">
        <v>118</v>
      </c>
      <c r="AF20" s="11" t="s">
        <v>118</v>
      </c>
      <c r="AG20" s="11" t="s">
        <v>118</v>
      </c>
      <c r="AH20" s="11" t="s">
        <v>118</v>
      </c>
      <c r="AI20" s="11" t="s">
        <v>118</v>
      </c>
      <c r="AJ20" s="11" t="s">
        <v>118</v>
      </c>
      <c r="AK20" s="11" t="s">
        <v>118</v>
      </c>
      <c r="AL20" s="11" t="s">
        <v>118</v>
      </c>
      <c r="AM20" s="11" t="s">
        <v>118</v>
      </c>
      <c r="AN20" s="11" t="s">
        <v>118</v>
      </c>
      <c r="AO20" s="11" t="s">
        <v>118</v>
      </c>
      <c r="AP20" s="11" t="s">
        <v>118</v>
      </c>
      <c r="AQ20" s="11" t="s">
        <v>118</v>
      </c>
      <c r="AR20" s="11" t="s">
        <v>118</v>
      </c>
      <c r="AS20" s="8"/>
    </row>
    <row r="21" spans="1:45" x14ac:dyDescent="0.2">
      <c r="A21" s="13" t="s">
        <v>134</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20"/>
    </row>
    <row r="22" spans="1:45" x14ac:dyDescent="0.2">
      <c r="A22" s="15" t="s">
        <v>135</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row>
  </sheetData>
  <mergeCells count="16">
    <mergeCell ref="B12:B14"/>
    <mergeCell ref="B15:B17"/>
    <mergeCell ref="B18:B20"/>
    <mergeCell ref="A6:A20"/>
    <mergeCell ref="AP2:AR2"/>
    <mergeCell ref="A2:C2"/>
    <mergeCell ref="A3:B5"/>
    <mergeCell ref="B6:B8"/>
    <mergeCell ref="B9:B11"/>
    <mergeCell ref="AI3:AR3"/>
    <mergeCell ref="D3:H3"/>
    <mergeCell ref="I3:J3"/>
    <mergeCell ref="K3:N3"/>
    <mergeCell ref="O3:U3"/>
    <mergeCell ref="V3:AB3"/>
    <mergeCell ref="AC3:AH3"/>
  </mergeCells>
  <hyperlinks>
    <hyperlink ref="A1" location="'TOC'!A1:A1" display="Back to TOC"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S34"/>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257</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258</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259</v>
      </c>
      <c r="B6" s="23" t="s">
        <v>260</v>
      </c>
      <c r="C6" s="9">
        <v>0.1525615506411</v>
      </c>
      <c r="D6" s="9">
        <v>0.1673324561741</v>
      </c>
      <c r="E6" s="9">
        <v>0.22035051272180001</v>
      </c>
      <c r="F6" s="9">
        <v>0.11429360808779999</v>
      </c>
      <c r="G6" s="9">
        <v>0.1809334143463</v>
      </c>
      <c r="H6" s="9">
        <v>0.1038650288379</v>
      </c>
      <c r="I6" s="9">
        <v>0.1334399306812</v>
      </c>
      <c r="J6" s="9">
        <v>0.17426548685410001</v>
      </c>
      <c r="K6" s="9">
        <v>0.1710582029937</v>
      </c>
      <c r="L6" s="9">
        <v>9.8557093400459997E-2</v>
      </c>
      <c r="M6" s="9">
        <v>0.21440783081369999</v>
      </c>
      <c r="N6" s="9"/>
      <c r="O6" s="9">
        <v>7.0151898078760003E-2</v>
      </c>
      <c r="P6" s="9">
        <v>2.511218204711E-2</v>
      </c>
      <c r="Q6" s="9">
        <v>0.17858818498590001</v>
      </c>
      <c r="R6" s="9">
        <v>0.17048744400970001</v>
      </c>
      <c r="S6" s="9">
        <v>0.18485013074189999</v>
      </c>
      <c r="T6" s="9">
        <v>0.15503182895930001</v>
      </c>
      <c r="U6" s="9">
        <v>0.1575937502185</v>
      </c>
      <c r="V6" s="9">
        <v>9.9382125249719996E-2</v>
      </c>
      <c r="W6" s="9">
        <v>8.439897228406E-2</v>
      </c>
      <c r="X6" s="9">
        <v>0.1343090679809</v>
      </c>
      <c r="Y6" s="9">
        <v>0.145541172637</v>
      </c>
      <c r="Z6" s="9">
        <v>0.2332961044098</v>
      </c>
      <c r="AA6" s="9">
        <v>0.1724849598015</v>
      </c>
      <c r="AB6" s="9">
        <v>0.13120863010110001</v>
      </c>
      <c r="AC6" s="9">
        <v>5.7610581888979988E-2</v>
      </c>
      <c r="AD6" s="9">
        <v>0.1197314899553</v>
      </c>
      <c r="AE6" s="9">
        <v>0.14867838378029999</v>
      </c>
      <c r="AF6" s="9">
        <v>0.17585160485519999</v>
      </c>
      <c r="AG6" s="9">
        <v>0.1689397259172</v>
      </c>
      <c r="AH6" s="9">
        <v>0</v>
      </c>
      <c r="AI6" s="9">
        <v>7.8173459208820004E-2</v>
      </c>
      <c r="AJ6" s="9">
        <v>0.16082788460309999</v>
      </c>
      <c r="AK6" s="9">
        <v>0.1143626630099</v>
      </c>
      <c r="AL6" s="9">
        <v>0.25694437226369998</v>
      </c>
      <c r="AM6" s="9">
        <v>0.1271960592668</v>
      </c>
      <c r="AN6" s="9">
        <v>9.6256442116859992E-2</v>
      </c>
      <c r="AO6" s="9">
        <v>0</v>
      </c>
      <c r="AP6" s="9">
        <v>0.38402456011309999</v>
      </c>
      <c r="AQ6" s="9">
        <v>0.54193328073860003</v>
      </c>
      <c r="AR6" s="9">
        <v>0.1738518278091</v>
      </c>
      <c r="AS6" s="8"/>
    </row>
    <row r="7" spans="1:45" x14ac:dyDescent="0.2">
      <c r="A7" s="24"/>
      <c r="B7" s="24"/>
      <c r="C7" s="10">
        <v>91</v>
      </c>
      <c r="D7" s="10">
        <v>6</v>
      </c>
      <c r="E7" s="10">
        <v>22</v>
      </c>
      <c r="F7" s="10">
        <v>14</v>
      </c>
      <c r="G7" s="10">
        <v>22</v>
      </c>
      <c r="H7" s="10">
        <v>24</v>
      </c>
      <c r="I7" s="10">
        <v>45</v>
      </c>
      <c r="J7" s="10">
        <v>45</v>
      </c>
      <c r="K7" s="10">
        <v>51</v>
      </c>
      <c r="L7" s="10">
        <v>21</v>
      </c>
      <c r="M7" s="10">
        <v>19</v>
      </c>
      <c r="N7" s="10">
        <v>0</v>
      </c>
      <c r="O7" s="10">
        <v>3</v>
      </c>
      <c r="P7" s="10">
        <v>1</v>
      </c>
      <c r="Q7" s="10">
        <v>20</v>
      </c>
      <c r="R7" s="10">
        <v>12</v>
      </c>
      <c r="S7" s="10">
        <v>13</v>
      </c>
      <c r="T7" s="10">
        <v>26</v>
      </c>
      <c r="U7" s="10">
        <v>16</v>
      </c>
      <c r="V7" s="10">
        <v>5</v>
      </c>
      <c r="W7" s="10">
        <v>3</v>
      </c>
      <c r="X7" s="10">
        <v>4</v>
      </c>
      <c r="Y7" s="10">
        <v>15</v>
      </c>
      <c r="Z7" s="10">
        <v>20</v>
      </c>
      <c r="AA7" s="10">
        <v>11</v>
      </c>
      <c r="AB7" s="10">
        <v>33</v>
      </c>
      <c r="AC7" s="10">
        <v>2</v>
      </c>
      <c r="AD7" s="10">
        <v>10</v>
      </c>
      <c r="AE7" s="10">
        <v>15</v>
      </c>
      <c r="AF7" s="10">
        <v>40</v>
      </c>
      <c r="AG7" s="10">
        <v>24</v>
      </c>
      <c r="AH7" s="10">
        <v>0</v>
      </c>
      <c r="AI7" s="10">
        <v>12</v>
      </c>
      <c r="AJ7" s="10">
        <v>6</v>
      </c>
      <c r="AK7" s="10">
        <v>1</v>
      </c>
      <c r="AL7" s="10">
        <v>4</v>
      </c>
      <c r="AM7" s="10">
        <v>9</v>
      </c>
      <c r="AN7" s="10">
        <v>4</v>
      </c>
      <c r="AO7" s="10">
        <v>0</v>
      </c>
      <c r="AP7" s="10">
        <v>5</v>
      </c>
      <c r="AQ7" s="10">
        <v>1</v>
      </c>
      <c r="AR7" s="10">
        <v>49</v>
      </c>
      <c r="AS7" s="8"/>
    </row>
    <row r="8" spans="1:45" x14ac:dyDescent="0.2">
      <c r="A8" s="24"/>
      <c r="B8" s="24"/>
      <c r="C8" s="11" t="s">
        <v>118</v>
      </c>
      <c r="D8" s="11"/>
      <c r="E8" s="11"/>
      <c r="F8" s="11"/>
      <c r="G8" s="11"/>
      <c r="H8" s="11"/>
      <c r="I8" s="11"/>
      <c r="J8" s="11"/>
      <c r="K8" s="11"/>
      <c r="L8" s="11"/>
      <c r="M8" s="11"/>
      <c r="N8" s="11" t="s">
        <v>118</v>
      </c>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8"/>
    </row>
    <row r="9" spans="1:45" x14ac:dyDescent="0.2">
      <c r="A9" s="26"/>
      <c r="B9" s="23" t="s">
        <v>261</v>
      </c>
      <c r="C9" s="9">
        <v>6.9295855558220001E-2</v>
      </c>
      <c r="D9" s="9">
        <v>5.5835267627769997E-2</v>
      </c>
      <c r="E9" s="9">
        <v>8.1532448139649993E-2</v>
      </c>
      <c r="F9" s="9">
        <v>0.1007286904073</v>
      </c>
      <c r="G9" s="9">
        <v>4.6014829155869998E-2</v>
      </c>
      <c r="H9" s="9">
        <v>6.9572731433379997E-2</v>
      </c>
      <c r="I9" s="9">
        <v>6.7933014939590003E-2</v>
      </c>
      <c r="J9" s="9">
        <v>7.2260771776199995E-2</v>
      </c>
      <c r="K9" s="9">
        <v>7.7415894167989996E-2</v>
      </c>
      <c r="L9" s="9">
        <v>6.0088978917669997E-2</v>
      </c>
      <c r="M9" s="9">
        <v>5.1808885953599997E-2</v>
      </c>
      <c r="N9" s="9"/>
      <c r="O9" s="9">
        <v>0.2009034468698</v>
      </c>
      <c r="P9" s="9">
        <v>5.9748124325500002E-2</v>
      </c>
      <c r="Q9" s="9">
        <v>6.0523185442329999E-2</v>
      </c>
      <c r="R9" s="9">
        <v>5.8723981291750001E-2</v>
      </c>
      <c r="S9" s="9">
        <v>2.0730522683990001E-2</v>
      </c>
      <c r="T9" s="9">
        <v>9.0540584145040001E-2</v>
      </c>
      <c r="U9" s="9">
        <v>3.9708617608380001E-2</v>
      </c>
      <c r="V9" s="9">
        <v>0.1135843218724</v>
      </c>
      <c r="W9" s="9">
        <v>0.1386609162796</v>
      </c>
      <c r="X9" s="9">
        <v>0.15240893767069999</v>
      </c>
      <c r="Y9" s="9">
        <v>0.1034882351477</v>
      </c>
      <c r="Z9" s="9">
        <v>4.6040379261479997E-2</v>
      </c>
      <c r="AA9" s="9">
        <v>0.1029878046971</v>
      </c>
      <c r="AB9" s="9">
        <v>2.0280219027619999E-2</v>
      </c>
      <c r="AC9" s="9">
        <v>0.27105557653200002</v>
      </c>
      <c r="AD9" s="9">
        <v>9.7878889496039997E-2</v>
      </c>
      <c r="AE9" s="9">
        <v>9.88976683701E-2</v>
      </c>
      <c r="AF9" s="9">
        <v>3.7877233138090001E-2</v>
      </c>
      <c r="AG9" s="9">
        <v>2.6450941860709998E-2</v>
      </c>
      <c r="AH9" s="9">
        <v>0.4075407621678</v>
      </c>
      <c r="AI9" s="9">
        <v>0.11493797825050001</v>
      </c>
      <c r="AJ9" s="9">
        <v>1.1236551543679999E-2</v>
      </c>
      <c r="AK9" s="9">
        <v>8.0120123349710012E-2</v>
      </c>
      <c r="AL9" s="9">
        <v>0.1042347422704</v>
      </c>
      <c r="AM9" s="9">
        <v>6.3106596298650008E-2</v>
      </c>
      <c r="AN9" s="9">
        <v>8.3379328644689998E-2</v>
      </c>
      <c r="AO9" s="9">
        <v>0</v>
      </c>
      <c r="AP9" s="9">
        <v>3.280650617566E-2</v>
      </c>
      <c r="AQ9" s="9">
        <v>0</v>
      </c>
      <c r="AR9" s="9">
        <v>5.5466464939299999E-2</v>
      </c>
      <c r="AS9" s="8"/>
    </row>
    <row r="10" spans="1:45" x14ac:dyDescent="0.2">
      <c r="A10" s="24"/>
      <c r="B10" s="24"/>
      <c r="C10" s="10">
        <v>40</v>
      </c>
      <c r="D10" s="10">
        <v>3</v>
      </c>
      <c r="E10" s="10">
        <v>8</v>
      </c>
      <c r="F10" s="10">
        <v>6</v>
      </c>
      <c r="G10" s="10">
        <v>7</v>
      </c>
      <c r="H10" s="10">
        <v>15</v>
      </c>
      <c r="I10" s="10">
        <v>21</v>
      </c>
      <c r="J10" s="10">
        <v>19</v>
      </c>
      <c r="K10" s="10">
        <v>23</v>
      </c>
      <c r="L10" s="10">
        <v>10</v>
      </c>
      <c r="M10" s="10">
        <v>6</v>
      </c>
      <c r="N10" s="10">
        <v>0</v>
      </c>
      <c r="O10" s="10">
        <v>7</v>
      </c>
      <c r="P10" s="10">
        <v>2</v>
      </c>
      <c r="Q10" s="10">
        <v>7</v>
      </c>
      <c r="R10" s="10">
        <v>4</v>
      </c>
      <c r="S10" s="10">
        <v>3</v>
      </c>
      <c r="T10" s="10">
        <v>11</v>
      </c>
      <c r="U10" s="10">
        <v>6</v>
      </c>
      <c r="V10" s="10">
        <v>5</v>
      </c>
      <c r="W10" s="10">
        <v>5</v>
      </c>
      <c r="X10" s="10">
        <v>4</v>
      </c>
      <c r="Y10" s="10">
        <v>10</v>
      </c>
      <c r="Z10" s="10">
        <v>3</v>
      </c>
      <c r="AA10" s="10">
        <v>6</v>
      </c>
      <c r="AB10" s="10">
        <v>7</v>
      </c>
      <c r="AC10" s="10">
        <v>5</v>
      </c>
      <c r="AD10" s="10">
        <v>9</v>
      </c>
      <c r="AE10" s="10">
        <v>9</v>
      </c>
      <c r="AF10" s="10">
        <v>11</v>
      </c>
      <c r="AG10" s="10">
        <v>5</v>
      </c>
      <c r="AH10" s="10">
        <v>1</v>
      </c>
      <c r="AI10" s="10">
        <v>13</v>
      </c>
      <c r="AJ10" s="10">
        <v>1</v>
      </c>
      <c r="AK10" s="10">
        <v>1</v>
      </c>
      <c r="AL10" s="10">
        <v>2</v>
      </c>
      <c r="AM10" s="10">
        <v>5</v>
      </c>
      <c r="AN10" s="10">
        <v>2</v>
      </c>
      <c r="AO10" s="10">
        <v>0</v>
      </c>
      <c r="AP10" s="10">
        <v>1</v>
      </c>
      <c r="AQ10" s="10">
        <v>0</v>
      </c>
      <c r="AR10" s="10">
        <v>15</v>
      </c>
      <c r="AS10" s="8"/>
    </row>
    <row r="11" spans="1:45" x14ac:dyDescent="0.2">
      <c r="A11" s="24"/>
      <c r="B11" s="24"/>
      <c r="C11" s="11" t="s">
        <v>118</v>
      </c>
      <c r="D11" s="11"/>
      <c r="E11" s="11"/>
      <c r="F11" s="11"/>
      <c r="G11" s="11"/>
      <c r="H11" s="11"/>
      <c r="I11" s="11"/>
      <c r="J11" s="11"/>
      <c r="K11" s="11"/>
      <c r="L11" s="11"/>
      <c r="M11" s="11"/>
      <c r="N11" s="11" t="s">
        <v>118</v>
      </c>
      <c r="O11" s="12" t="s">
        <v>124</v>
      </c>
      <c r="P11" s="11"/>
      <c r="Q11" s="11"/>
      <c r="R11" s="11"/>
      <c r="S11" s="11"/>
      <c r="T11" s="11"/>
      <c r="U11" s="11"/>
      <c r="V11" s="12" t="s">
        <v>131</v>
      </c>
      <c r="W11" s="12" t="s">
        <v>131</v>
      </c>
      <c r="X11" s="12" t="s">
        <v>131</v>
      </c>
      <c r="Y11" s="12" t="s">
        <v>131</v>
      </c>
      <c r="Z11" s="11"/>
      <c r="AA11" s="12" t="s">
        <v>131</v>
      </c>
      <c r="AB11" s="11"/>
      <c r="AC11" s="12" t="s">
        <v>262</v>
      </c>
      <c r="AD11" s="11"/>
      <c r="AE11" s="11"/>
      <c r="AF11" s="11"/>
      <c r="AG11" s="11"/>
      <c r="AH11" s="12" t="s">
        <v>124</v>
      </c>
      <c r="AI11" s="11"/>
      <c r="AJ11" s="11"/>
      <c r="AK11" s="11"/>
      <c r="AL11" s="11"/>
      <c r="AM11" s="11"/>
      <c r="AN11" s="11"/>
      <c r="AO11" s="11"/>
      <c r="AP11" s="11"/>
      <c r="AQ11" s="11"/>
      <c r="AR11" s="11"/>
      <c r="AS11" s="8"/>
    </row>
    <row r="12" spans="1:45" x14ac:dyDescent="0.2">
      <c r="A12" s="26"/>
      <c r="B12" s="23" t="s">
        <v>82</v>
      </c>
      <c r="C12" s="9">
        <v>0.29295500653509998</v>
      </c>
      <c r="D12" s="9">
        <v>0.32361926753550002</v>
      </c>
      <c r="E12" s="9">
        <v>0.24688196512300001</v>
      </c>
      <c r="F12" s="9">
        <v>0.28675335861290002</v>
      </c>
      <c r="G12" s="9">
        <v>0.30089192022939998</v>
      </c>
      <c r="H12" s="9">
        <v>0.30552195528390003</v>
      </c>
      <c r="I12" s="9">
        <v>0.33396254890089999</v>
      </c>
      <c r="J12" s="9">
        <v>0.24233593474740001</v>
      </c>
      <c r="K12" s="9">
        <v>0.4487648890109</v>
      </c>
      <c r="L12" s="9">
        <v>8.9761054519830005E-2</v>
      </c>
      <c r="M12" s="9">
        <v>0.20305113266040001</v>
      </c>
      <c r="N12" s="9"/>
      <c r="O12" s="9">
        <v>0.107342484216</v>
      </c>
      <c r="P12" s="9">
        <v>0.34566411112959999</v>
      </c>
      <c r="Q12" s="9">
        <v>0.19317457904679999</v>
      </c>
      <c r="R12" s="9">
        <v>0.26720482833819997</v>
      </c>
      <c r="S12" s="9">
        <v>0.41252160033649998</v>
      </c>
      <c r="T12" s="9">
        <v>0.33269248775499999</v>
      </c>
      <c r="U12" s="9">
        <v>0.34549549346309999</v>
      </c>
      <c r="V12" s="9">
        <v>0.19908484850479999</v>
      </c>
      <c r="W12" s="9">
        <v>0.2869050193289</v>
      </c>
      <c r="X12" s="9">
        <v>0.35630931703129998</v>
      </c>
      <c r="Y12" s="9">
        <v>0.36806354390049989</v>
      </c>
      <c r="Z12" s="9">
        <v>0.23824353371070001</v>
      </c>
      <c r="AA12" s="9">
        <v>0.2064436546085</v>
      </c>
      <c r="AB12" s="9">
        <v>0.31628809939489999</v>
      </c>
      <c r="AC12" s="9">
        <v>0.1767966093145</v>
      </c>
      <c r="AD12" s="9">
        <v>0.26278633499069998</v>
      </c>
      <c r="AE12" s="9">
        <v>0.31632909124710001</v>
      </c>
      <c r="AF12" s="9">
        <v>0.29962000952250001</v>
      </c>
      <c r="AG12" s="9">
        <v>0.30126187358090001</v>
      </c>
      <c r="AH12" s="9">
        <v>0.5924592378322</v>
      </c>
      <c r="AI12" s="9">
        <v>0.3913341738335</v>
      </c>
      <c r="AJ12" s="9">
        <v>0.1942775190812</v>
      </c>
      <c r="AK12" s="9">
        <v>0.29343011217979997</v>
      </c>
      <c r="AL12" s="9">
        <v>2.961132691312E-2</v>
      </c>
      <c r="AM12" s="9">
        <v>0.22740448388199999</v>
      </c>
      <c r="AN12" s="9">
        <v>0.3088648317032</v>
      </c>
      <c r="AO12" s="9">
        <v>0.48394358315929997</v>
      </c>
      <c r="AP12" s="9">
        <v>0.39259648175290002</v>
      </c>
      <c r="AQ12" s="9">
        <v>0</v>
      </c>
      <c r="AR12" s="9">
        <v>0.28675168745649998</v>
      </c>
      <c r="AS12" s="8"/>
    </row>
    <row r="13" spans="1:45" x14ac:dyDescent="0.2">
      <c r="A13" s="24"/>
      <c r="B13" s="24"/>
      <c r="C13" s="10">
        <v>169</v>
      </c>
      <c r="D13" s="10">
        <v>13</v>
      </c>
      <c r="E13" s="10">
        <v>32</v>
      </c>
      <c r="F13" s="10">
        <v>27</v>
      </c>
      <c r="G13" s="10">
        <v>37</v>
      </c>
      <c r="H13" s="10">
        <v>57</v>
      </c>
      <c r="I13" s="10">
        <v>105</v>
      </c>
      <c r="J13" s="10">
        <v>62</v>
      </c>
      <c r="K13" s="10">
        <v>141</v>
      </c>
      <c r="L13" s="10">
        <v>18</v>
      </c>
      <c r="M13" s="10">
        <v>9</v>
      </c>
      <c r="N13" s="10">
        <v>0</v>
      </c>
      <c r="O13" s="10">
        <v>4</v>
      </c>
      <c r="P13" s="10">
        <v>7</v>
      </c>
      <c r="Q13" s="10">
        <v>26</v>
      </c>
      <c r="R13" s="10">
        <v>20</v>
      </c>
      <c r="S13" s="10">
        <v>37</v>
      </c>
      <c r="T13" s="10">
        <v>45</v>
      </c>
      <c r="U13" s="10">
        <v>30</v>
      </c>
      <c r="V13" s="10">
        <v>8</v>
      </c>
      <c r="W13" s="10">
        <v>11</v>
      </c>
      <c r="X13" s="10">
        <v>7</v>
      </c>
      <c r="Y13" s="10">
        <v>31</v>
      </c>
      <c r="Z13" s="10">
        <v>25</v>
      </c>
      <c r="AA13" s="10">
        <v>14</v>
      </c>
      <c r="AB13" s="10">
        <v>73</v>
      </c>
      <c r="AC13" s="10">
        <v>6</v>
      </c>
      <c r="AD13" s="10">
        <v>20</v>
      </c>
      <c r="AE13" s="10">
        <v>31</v>
      </c>
      <c r="AF13" s="10">
        <v>65</v>
      </c>
      <c r="AG13" s="10">
        <v>45</v>
      </c>
      <c r="AH13" s="10">
        <v>1</v>
      </c>
      <c r="AI13" s="10">
        <v>39</v>
      </c>
      <c r="AJ13" s="10">
        <v>5</v>
      </c>
      <c r="AK13" s="10">
        <v>4</v>
      </c>
      <c r="AL13" s="10">
        <v>1</v>
      </c>
      <c r="AM13" s="10">
        <v>18</v>
      </c>
      <c r="AN13" s="10">
        <v>9</v>
      </c>
      <c r="AO13" s="10">
        <v>1</v>
      </c>
      <c r="AP13" s="10">
        <v>6</v>
      </c>
      <c r="AQ13" s="10">
        <v>0</v>
      </c>
      <c r="AR13" s="10">
        <v>86</v>
      </c>
      <c r="AS13" s="8"/>
    </row>
    <row r="14" spans="1:45" x14ac:dyDescent="0.2">
      <c r="A14" s="24"/>
      <c r="B14" s="24"/>
      <c r="C14" s="11" t="s">
        <v>118</v>
      </c>
      <c r="D14" s="11"/>
      <c r="E14" s="11"/>
      <c r="F14" s="11"/>
      <c r="G14" s="11"/>
      <c r="H14" s="11"/>
      <c r="I14" s="12" t="s">
        <v>125</v>
      </c>
      <c r="J14" s="11"/>
      <c r="K14" s="12" t="s">
        <v>220</v>
      </c>
      <c r="L14" s="11"/>
      <c r="M14" s="11"/>
      <c r="N14" s="11" t="s">
        <v>118</v>
      </c>
      <c r="O14" s="11"/>
      <c r="P14" s="11"/>
      <c r="Q14" s="11"/>
      <c r="R14" s="11"/>
      <c r="S14" s="11"/>
      <c r="T14" s="11"/>
      <c r="U14" s="11"/>
      <c r="V14" s="11"/>
      <c r="W14" s="11"/>
      <c r="X14" s="11"/>
      <c r="Y14" s="11"/>
      <c r="Z14" s="11"/>
      <c r="AA14" s="11"/>
      <c r="AB14" s="11"/>
      <c r="AC14" s="11"/>
      <c r="AD14" s="11"/>
      <c r="AE14" s="11"/>
      <c r="AF14" s="11"/>
      <c r="AG14" s="11"/>
      <c r="AH14" s="11"/>
      <c r="AI14" s="12" t="s">
        <v>133</v>
      </c>
      <c r="AJ14" s="11"/>
      <c r="AK14" s="11"/>
      <c r="AL14" s="11"/>
      <c r="AM14" s="11"/>
      <c r="AN14" s="11"/>
      <c r="AO14" s="11"/>
      <c r="AP14" s="11"/>
      <c r="AQ14" s="11"/>
      <c r="AR14" s="11"/>
      <c r="AS14" s="8"/>
    </row>
    <row r="15" spans="1:45" x14ac:dyDescent="0.2">
      <c r="A15" s="26"/>
      <c r="B15" s="23" t="s">
        <v>263</v>
      </c>
      <c r="C15" s="9">
        <v>0.15771358447770001</v>
      </c>
      <c r="D15" s="9">
        <v>8.4019836086719993E-2</v>
      </c>
      <c r="E15" s="9">
        <v>0.1245494704716</v>
      </c>
      <c r="F15" s="9">
        <v>0.22395852492689999</v>
      </c>
      <c r="G15" s="9">
        <v>0.1728394947062</v>
      </c>
      <c r="H15" s="9">
        <v>0.17368123722029999</v>
      </c>
      <c r="I15" s="9">
        <v>0.1115511266117</v>
      </c>
      <c r="J15" s="9">
        <v>0.21542186853190001</v>
      </c>
      <c r="K15" s="9">
        <v>0.15846704408689999</v>
      </c>
      <c r="L15" s="9">
        <v>0.1137919252888</v>
      </c>
      <c r="M15" s="9">
        <v>0.25258413960390003</v>
      </c>
      <c r="N15" s="9"/>
      <c r="O15" s="9">
        <v>0.1645400368062</v>
      </c>
      <c r="P15" s="9">
        <v>0.2223129522698</v>
      </c>
      <c r="Q15" s="9">
        <v>0.13389337398180001</v>
      </c>
      <c r="R15" s="9">
        <v>0.18507672450759999</v>
      </c>
      <c r="S15" s="9">
        <v>0.20015402139579999</v>
      </c>
      <c r="T15" s="9">
        <v>0.11197615288569999</v>
      </c>
      <c r="U15" s="9">
        <v>0.16953402409849999</v>
      </c>
      <c r="V15" s="9">
        <v>0.143518672298</v>
      </c>
      <c r="W15" s="9">
        <v>8.924632217549E-2</v>
      </c>
      <c r="X15" s="9">
        <v>1.823245246642E-2</v>
      </c>
      <c r="Y15" s="9">
        <v>0.1078585647976</v>
      </c>
      <c r="Z15" s="9">
        <v>0.1829724890145</v>
      </c>
      <c r="AA15" s="9">
        <v>0.16161532420040001</v>
      </c>
      <c r="AB15" s="9">
        <v>0.20703668896890001</v>
      </c>
      <c r="AC15" s="9">
        <v>8.5453165305279993E-2</v>
      </c>
      <c r="AD15" s="9">
        <v>0.1163573390902</v>
      </c>
      <c r="AE15" s="9">
        <v>0.13802921665289999</v>
      </c>
      <c r="AF15" s="9">
        <v>0.19325060223179999</v>
      </c>
      <c r="AG15" s="9">
        <v>0.17196682282699999</v>
      </c>
      <c r="AH15" s="9">
        <v>0</v>
      </c>
      <c r="AI15" s="9">
        <v>6.0768981509099998E-2</v>
      </c>
      <c r="AJ15" s="9">
        <v>0.16380312078459999</v>
      </c>
      <c r="AK15" s="9">
        <v>0.25584176018049998</v>
      </c>
      <c r="AL15" s="9">
        <v>0.2393890748419</v>
      </c>
      <c r="AM15" s="9">
        <v>0.18281171992469999</v>
      </c>
      <c r="AN15" s="9">
        <v>0.27753360804529997</v>
      </c>
      <c r="AO15" s="9">
        <v>0</v>
      </c>
      <c r="AP15" s="9">
        <v>4.8340816197759998E-2</v>
      </c>
      <c r="AQ15" s="9">
        <v>0.1043402379601</v>
      </c>
      <c r="AR15" s="9">
        <v>0.18289308105140001</v>
      </c>
      <c r="AS15" s="8"/>
    </row>
    <row r="16" spans="1:45" x14ac:dyDescent="0.2">
      <c r="A16" s="24"/>
      <c r="B16" s="24"/>
      <c r="C16" s="10">
        <v>105</v>
      </c>
      <c r="D16" s="10">
        <v>4</v>
      </c>
      <c r="E16" s="10">
        <v>16</v>
      </c>
      <c r="F16" s="10">
        <v>26</v>
      </c>
      <c r="G16" s="10">
        <v>21</v>
      </c>
      <c r="H16" s="10">
        <v>38</v>
      </c>
      <c r="I16" s="10">
        <v>44</v>
      </c>
      <c r="J16" s="10">
        <v>61</v>
      </c>
      <c r="K16" s="10">
        <v>52</v>
      </c>
      <c r="L16" s="10">
        <v>26</v>
      </c>
      <c r="M16" s="10">
        <v>26</v>
      </c>
      <c r="N16" s="10">
        <v>0</v>
      </c>
      <c r="O16" s="10">
        <v>7</v>
      </c>
      <c r="P16" s="10">
        <v>6</v>
      </c>
      <c r="Q16" s="10">
        <v>19</v>
      </c>
      <c r="R16" s="10">
        <v>13</v>
      </c>
      <c r="S16" s="10">
        <v>16</v>
      </c>
      <c r="T16" s="10">
        <v>21</v>
      </c>
      <c r="U16" s="10">
        <v>23</v>
      </c>
      <c r="V16" s="10">
        <v>4</v>
      </c>
      <c r="W16" s="10">
        <v>3</v>
      </c>
      <c r="X16" s="10">
        <v>1</v>
      </c>
      <c r="Y16" s="10">
        <v>13</v>
      </c>
      <c r="Z16" s="10">
        <v>21</v>
      </c>
      <c r="AA16" s="10">
        <v>10</v>
      </c>
      <c r="AB16" s="10">
        <v>53</v>
      </c>
      <c r="AC16" s="10">
        <v>2</v>
      </c>
      <c r="AD16" s="10">
        <v>9</v>
      </c>
      <c r="AE16" s="10">
        <v>19</v>
      </c>
      <c r="AF16" s="10">
        <v>46</v>
      </c>
      <c r="AG16" s="10">
        <v>29</v>
      </c>
      <c r="AH16" s="10">
        <v>0</v>
      </c>
      <c r="AI16" s="10">
        <v>9</v>
      </c>
      <c r="AJ16" s="10">
        <v>4</v>
      </c>
      <c r="AK16" s="10">
        <v>2</v>
      </c>
      <c r="AL16" s="10">
        <v>6</v>
      </c>
      <c r="AM16" s="10">
        <v>15</v>
      </c>
      <c r="AN16" s="10">
        <v>7</v>
      </c>
      <c r="AO16" s="10">
        <v>0</v>
      </c>
      <c r="AP16" s="10">
        <v>1</v>
      </c>
      <c r="AQ16" s="10">
        <v>1</v>
      </c>
      <c r="AR16" s="10">
        <v>60</v>
      </c>
      <c r="AS16" s="8"/>
    </row>
    <row r="17" spans="1:45" x14ac:dyDescent="0.2">
      <c r="A17" s="24"/>
      <c r="B17" s="24"/>
      <c r="C17" s="11" t="s">
        <v>118</v>
      </c>
      <c r="D17" s="11"/>
      <c r="E17" s="11"/>
      <c r="F17" s="11"/>
      <c r="G17" s="11"/>
      <c r="H17" s="11"/>
      <c r="I17" s="11"/>
      <c r="J17" s="12" t="s">
        <v>119</v>
      </c>
      <c r="K17" s="11"/>
      <c r="L17" s="11"/>
      <c r="M17" s="12" t="s">
        <v>125</v>
      </c>
      <c r="N17" s="11" t="s">
        <v>118</v>
      </c>
      <c r="O17" s="11"/>
      <c r="P17" s="11"/>
      <c r="Q17" s="11"/>
      <c r="R17" s="11"/>
      <c r="S17" s="11"/>
      <c r="T17" s="11"/>
      <c r="U17" s="11"/>
      <c r="V17" s="11"/>
      <c r="W17" s="11"/>
      <c r="X17" s="11"/>
      <c r="Y17" s="11"/>
      <c r="Z17" s="11"/>
      <c r="AA17" s="11"/>
      <c r="AB17" s="12" t="s">
        <v>202</v>
      </c>
      <c r="AC17" s="11"/>
      <c r="AD17" s="11"/>
      <c r="AE17" s="11"/>
      <c r="AF17" s="11"/>
      <c r="AG17" s="11"/>
      <c r="AH17" s="11"/>
      <c r="AI17" s="11"/>
      <c r="AJ17" s="11"/>
      <c r="AK17" s="11"/>
      <c r="AL17" s="11"/>
      <c r="AM17" s="11"/>
      <c r="AN17" s="11"/>
      <c r="AO17" s="11"/>
      <c r="AP17" s="11"/>
      <c r="AQ17" s="11"/>
      <c r="AR17" s="11"/>
      <c r="AS17" s="8"/>
    </row>
    <row r="18" spans="1:45" x14ac:dyDescent="0.2">
      <c r="A18" s="26"/>
      <c r="B18" s="23" t="s">
        <v>83</v>
      </c>
      <c r="C18" s="9">
        <v>0.22952239762189999</v>
      </c>
      <c r="D18" s="9">
        <v>0.28127854585090001</v>
      </c>
      <c r="E18" s="9">
        <v>0.2131566902158</v>
      </c>
      <c r="F18" s="9">
        <v>0.170332459731</v>
      </c>
      <c r="G18" s="9">
        <v>0.17035615241669999</v>
      </c>
      <c r="H18" s="9">
        <v>0.27548022589260002</v>
      </c>
      <c r="I18" s="9">
        <v>0.27763971793449999</v>
      </c>
      <c r="J18" s="9">
        <v>0.1692515830621</v>
      </c>
      <c r="K18" s="9">
        <v>5.5719520008119999E-2</v>
      </c>
      <c r="L18" s="9">
        <v>0.53885682755810005</v>
      </c>
      <c r="M18" s="9">
        <v>0.1455262824787</v>
      </c>
      <c r="N18" s="9"/>
      <c r="O18" s="9">
        <v>0.3159094519658</v>
      </c>
      <c r="P18" s="9">
        <v>0.31232914987920002</v>
      </c>
      <c r="Q18" s="9">
        <v>0.25425102711000003</v>
      </c>
      <c r="R18" s="9">
        <v>0.1808665441367</v>
      </c>
      <c r="S18" s="9">
        <v>0.1153583996953</v>
      </c>
      <c r="T18" s="9">
        <v>0.22898314956089999</v>
      </c>
      <c r="U18" s="9">
        <v>0.26271033260959997</v>
      </c>
      <c r="V18" s="9">
        <v>0.38085818085250001</v>
      </c>
      <c r="W18" s="9">
        <v>0.29722800521429998</v>
      </c>
      <c r="X18" s="9">
        <v>0.2293162223778</v>
      </c>
      <c r="Y18" s="9">
        <v>0.1490749507205</v>
      </c>
      <c r="Z18" s="9">
        <v>0.22360432876229999</v>
      </c>
      <c r="AA18" s="9">
        <v>0.24783414735670001</v>
      </c>
      <c r="AB18" s="9">
        <v>0.2279281291603</v>
      </c>
      <c r="AC18" s="9">
        <v>0.2175524184963</v>
      </c>
      <c r="AD18" s="9">
        <v>0.30664549397989999</v>
      </c>
      <c r="AE18" s="9">
        <v>0.24217737625870001</v>
      </c>
      <c r="AF18" s="9">
        <v>0.21772552333879999</v>
      </c>
      <c r="AG18" s="9">
        <v>0.1925369173018</v>
      </c>
      <c r="AH18" s="9">
        <v>0</v>
      </c>
      <c r="AI18" s="9">
        <v>0.32947825189449997</v>
      </c>
      <c r="AJ18" s="9">
        <v>0.32586487434669997</v>
      </c>
      <c r="AK18" s="9">
        <v>0.1298679545084</v>
      </c>
      <c r="AL18" s="9">
        <v>0.23818788040819999</v>
      </c>
      <c r="AM18" s="9">
        <v>0.2356384265525</v>
      </c>
      <c r="AN18" s="9">
        <v>0.18862904070889999</v>
      </c>
      <c r="AO18" s="9">
        <v>0.23263998535200001</v>
      </c>
      <c r="AP18" s="9">
        <v>0.14223163576059999</v>
      </c>
      <c r="AQ18" s="9">
        <v>0</v>
      </c>
      <c r="AR18" s="9">
        <v>0.1877497970326</v>
      </c>
      <c r="AS18" s="8"/>
    </row>
    <row r="19" spans="1:45" x14ac:dyDescent="0.2">
      <c r="A19" s="24"/>
      <c r="B19" s="24"/>
      <c r="C19" s="10">
        <v>144</v>
      </c>
      <c r="D19" s="10">
        <v>14</v>
      </c>
      <c r="E19" s="10">
        <v>22</v>
      </c>
      <c r="F19" s="10">
        <v>21</v>
      </c>
      <c r="G19" s="10">
        <v>24</v>
      </c>
      <c r="H19" s="10">
        <v>59</v>
      </c>
      <c r="I19" s="10">
        <v>92</v>
      </c>
      <c r="J19" s="10">
        <v>50</v>
      </c>
      <c r="K19" s="10">
        <v>17</v>
      </c>
      <c r="L19" s="10">
        <v>113</v>
      </c>
      <c r="M19" s="10">
        <v>13</v>
      </c>
      <c r="N19" s="10">
        <v>0</v>
      </c>
      <c r="O19" s="10">
        <v>12</v>
      </c>
      <c r="P19" s="10">
        <v>9</v>
      </c>
      <c r="Q19" s="10">
        <v>31</v>
      </c>
      <c r="R19" s="10">
        <v>13</v>
      </c>
      <c r="S19" s="10">
        <v>14</v>
      </c>
      <c r="T19" s="10">
        <v>36</v>
      </c>
      <c r="U19" s="10">
        <v>29</v>
      </c>
      <c r="V19" s="10">
        <v>18</v>
      </c>
      <c r="W19" s="10">
        <v>9</v>
      </c>
      <c r="X19" s="10">
        <v>7</v>
      </c>
      <c r="Y19" s="10">
        <v>17</v>
      </c>
      <c r="Z19" s="10">
        <v>25</v>
      </c>
      <c r="AA19" s="10">
        <v>15</v>
      </c>
      <c r="AB19" s="10">
        <v>53</v>
      </c>
      <c r="AC19" s="10">
        <v>6</v>
      </c>
      <c r="AD19" s="10">
        <v>29</v>
      </c>
      <c r="AE19" s="10">
        <v>27</v>
      </c>
      <c r="AF19" s="10">
        <v>45</v>
      </c>
      <c r="AG19" s="10">
        <v>36</v>
      </c>
      <c r="AH19" s="10">
        <v>0</v>
      </c>
      <c r="AI19" s="10">
        <v>45</v>
      </c>
      <c r="AJ19" s="10">
        <v>7</v>
      </c>
      <c r="AK19" s="10">
        <v>2</v>
      </c>
      <c r="AL19" s="10">
        <v>5</v>
      </c>
      <c r="AM19" s="10">
        <v>15</v>
      </c>
      <c r="AN19" s="10">
        <v>5</v>
      </c>
      <c r="AO19" s="10">
        <v>1</v>
      </c>
      <c r="AP19" s="10">
        <v>2</v>
      </c>
      <c r="AQ19" s="10">
        <v>0</v>
      </c>
      <c r="AR19" s="10">
        <v>62</v>
      </c>
      <c r="AS19" s="8"/>
    </row>
    <row r="20" spans="1:45" x14ac:dyDescent="0.2">
      <c r="A20" s="24"/>
      <c r="B20" s="24"/>
      <c r="C20" s="11" t="s">
        <v>118</v>
      </c>
      <c r="D20" s="11"/>
      <c r="E20" s="11"/>
      <c r="F20" s="11"/>
      <c r="G20" s="11"/>
      <c r="H20" s="11"/>
      <c r="I20" s="12" t="s">
        <v>125</v>
      </c>
      <c r="J20" s="11"/>
      <c r="K20" s="11"/>
      <c r="L20" s="12" t="s">
        <v>146</v>
      </c>
      <c r="M20" s="12" t="s">
        <v>119</v>
      </c>
      <c r="N20" s="11" t="s">
        <v>118</v>
      </c>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8"/>
    </row>
    <row r="21" spans="1:45" x14ac:dyDescent="0.2">
      <c r="A21" s="26"/>
      <c r="B21" s="23" t="s">
        <v>264</v>
      </c>
      <c r="C21" s="9">
        <v>7.7338700463100004E-3</v>
      </c>
      <c r="D21" s="9">
        <v>3.6930067422759998E-2</v>
      </c>
      <c r="E21" s="9">
        <v>6.0919525310929997E-3</v>
      </c>
      <c r="F21" s="9">
        <v>6.9653874826819994E-3</v>
      </c>
      <c r="G21" s="9">
        <v>6.5168718026570004E-3</v>
      </c>
      <c r="H21" s="9">
        <v>0</v>
      </c>
      <c r="I21" s="9">
        <v>0</v>
      </c>
      <c r="J21" s="9">
        <v>1.7037435670320001E-2</v>
      </c>
      <c r="K21" s="9">
        <v>0</v>
      </c>
      <c r="L21" s="9">
        <v>1.6030647729679999E-2</v>
      </c>
      <c r="M21" s="9">
        <v>1.656479176602E-2</v>
      </c>
      <c r="N21" s="9"/>
      <c r="O21" s="9">
        <v>5.4184801802190007E-2</v>
      </c>
      <c r="P21" s="9">
        <v>0</v>
      </c>
      <c r="Q21" s="9">
        <v>5.2667928885000003E-3</v>
      </c>
      <c r="R21" s="9">
        <v>0</v>
      </c>
      <c r="S21" s="9">
        <v>0</v>
      </c>
      <c r="T21" s="9">
        <v>6.1818885870259998E-3</v>
      </c>
      <c r="U21" s="9">
        <v>5.3262193181569991E-3</v>
      </c>
      <c r="V21" s="9">
        <v>3.2164400113250002E-2</v>
      </c>
      <c r="W21" s="9">
        <v>0</v>
      </c>
      <c r="X21" s="9">
        <v>1.9260101304839999E-2</v>
      </c>
      <c r="Y21" s="9">
        <v>2.3002927209260001E-2</v>
      </c>
      <c r="Z21" s="9">
        <v>0</v>
      </c>
      <c r="AA21" s="9">
        <v>0</v>
      </c>
      <c r="AB21" s="9">
        <v>0</v>
      </c>
      <c r="AC21" s="9">
        <v>0.13162569663840001</v>
      </c>
      <c r="AD21" s="9">
        <v>0</v>
      </c>
      <c r="AE21" s="9">
        <v>5.0865863929580001E-3</v>
      </c>
      <c r="AF21" s="9">
        <v>0</v>
      </c>
      <c r="AG21" s="9">
        <v>0</v>
      </c>
      <c r="AH21" s="9">
        <v>0</v>
      </c>
      <c r="AI21" s="9">
        <v>6.544542246646E-3</v>
      </c>
      <c r="AJ21" s="9">
        <v>4.0203165531929999E-2</v>
      </c>
      <c r="AK21" s="9">
        <v>0</v>
      </c>
      <c r="AL21" s="9">
        <v>0</v>
      </c>
      <c r="AM21" s="9">
        <v>0</v>
      </c>
      <c r="AN21" s="9">
        <v>0</v>
      </c>
      <c r="AO21" s="9">
        <v>0</v>
      </c>
      <c r="AP21" s="9">
        <v>0</v>
      </c>
      <c r="AQ21" s="9">
        <v>0</v>
      </c>
      <c r="AR21" s="9">
        <v>8.9311247080960006E-3</v>
      </c>
      <c r="AS21" s="8"/>
    </row>
    <row r="22" spans="1:45" x14ac:dyDescent="0.2">
      <c r="A22" s="24"/>
      <c r="B22" s="24"/>
      <c r="C22" s="10">
        <v>4</v>
      </c>
      <c r="D22" s="10">
        <v>1</v>
      </c>
      <c r="E22" s="10">
        <v>1</v>
      </c>
      <c r="F22" s="10">
        <v>1</v>
      </c>
      <c r="G22" s="10">
        <v>1</v>
      </c>
      <c r="H22" s="10">
        <v>0</v>
      </c>
      <c r="I22" s="10">
        <v>0</v>
      </c>
      <c r="J22" s="10">
        <v>4</v>
      </c>
      <c r="K22" s="10">
        <v>0</v>
      </c>
      <c r="L22" s="10">
        <v>2</v>
      </c>
      <c r="M22" s="10">
        <v>2</v>
      </c>
      <c r="N22" s="10">
        <v>0</v>
      </c>
      <c r="O22" s="10">
        <v>1</v>
      </c>
      <c r="P22" s="10">
        <v>0</v>
      </c>
      <c r="Q22" s="10">
        <v>1</v>
      </c>
      <c r="R22" s="10">
        <v>0</v>
      </c>
      <c r="S22" s="10">
        <v>0</v>
      </c>
      <c r="T22" s="10">
        <v>1</v>
      </c>
      <c r="U22" s="10">
        <v>1</v>
      </c>
      <c r="V22" s="10">
        <v>2</v>
      </c>
      <c r="W22" s="10">
        <v>0</v>
      </c>
      <c r="X22" s="10">
        <v>1</v>
      </c>
      <c r="Y22" s="10">
        <v>1</v>
      </c>
      <c r="Z22" s="10">
        <v>0</v>
      </c>
      <c r="AA22" s="10">
        <v>0</v>
      </c>
      <c r="AB22" s="10">
        <v>0</v>
      </c>
      <c r="AC22" s="10">
        <v>3</v>
      </c>
      <c r="AD22" s="10">
        <v>0</v>
      </c>
      <c r="AE22" s="10">
        <v>1</v>
      </c>
      <c r="AF22" s="10">
        <v>0</v>
      </c>
      <c r="AG22" s="10">
        <v>0</v>
      </c>
      <c r="AH22" s="10">
        <v>0</v>
      </c>
      <c r="AI22" s="10">
        <v>1</v>
      </c>
      <c r="AJ22" s="10">
        <v>2</v>
      </c>
      <c r="AK22" s="10">
        <v>0</v>
      </c>
      <c r="AL22" s="10">
        <v>0</v>
      </c>
      <c r="AM22" s="10">
        <v>0</v>
      </c>
      <c r="AN22" s="10">
        <v>0</v>
      </c>
      <c r="AO22" s="10">
        <v>0</v>
      </c>
      <c r="AP22" s="10">
        <v>0</v>
      </c>
      <c r="AQ22" s="10">
        <v>0</v>
      </c>
      <c r="AR22" s="10">
        <v>1</v>
      </c>
      <c r="AS22" s="8"/>
    </row>
    <row r="23" spans="1:45" x14ac:dyDescent="0.2">
      <c r="A23" s="24"/>
      <c r="B23" s="24"/>
      <c r="C23" s="11" t="s">
        <v>118</v>
      </c>
      <c r="D23" s="11"/>
      <c r="E23" s="11"/>
      <c r="F23" s="11"/>
      <c r="G23" s="11"/>
      <c r="H23" s="11"/>
      <c r="I23" s="11"/>
      <c r="J23" s="11"/>
      <c r="K23" s="11"/>
      <c r="L23" s="11"/>
      <c r="M23" s="12" t="s">
        <v>119</v>
      </c>
      <c r="N23" s="11" t="s">
        <v>118</v>
      </c>
      <c r="O23" s="11"/>
      <c r="P23" s="11"/>
      <c r="Q23" s="11"/>
      <c r="R23" s="11"/>
      <c r="S23" s="11"/>
      <c r="T23" s="11"/>
      <c r="U23" s="11"/>
      <c r="V23" s="11"/>
      <c r="W23" s="11"/>
      <c r="X23" s="11"/>
      <c r="Y23" s="11"/>
      <c r="Z23" s="11"/>
      <c r="AA23" s="11"/>
      <c r="AB23" s="11"/>
      <c r="AC23" s="12" t="s">
        <v>265</v>
      </c>
      <c r="AD23" s="11"/>
      <c r="AE23" s="11"/>
      <c r="AF23" s="11"/>
      <c r="AG23" s="11"/>
      <c r="AH23" s="11"/>
      <c r="AI23" s="11"/>
      <c r="AJ23" s="11"/>
      <c r="AK23" s="11"/>
      <c r="AL23" s="11"/>
      <c r="AM23" s="11"/>
      <c r="AN23" s="11"/>
      <c r="AO23" s="11"/>
      <c r="AP23" s="11"/>
      <c r="AQ23" s="11"/>
      <c r="AR23" s="11"/>
      <c r="AS23" s="8"/>
    </row>
    <row r="24" spans="1:45" x14ac:dyDescent="0.2">
      <c r="A24" s="26"/>
      <c r="B24" s="23" t="s">
        <v>266</v>
      </c>
      <c r="C24" s="9">
        <v>6.347756672772E-3</v>
      </c>
      <c r="D24" s="9">
        <v>0</v>
      </c>
      <c r="E24" s="9">
        <v>0</v>
      </c>
      <c r="F24" s="9">
        <v>2.4432224426040001E-2</v>
      </c>
      <c r="G24" s="9">
        <v>0</v>
      </c>
      <c r="H24" s="9">
        <v>9.079800985843E-3</v>
      </c>
      <c r="I24" s="9">
        <v>2.2649238636530001E-3</v>
      </c>
      <c r="J24" s="9">
        <v>1.130344854163E-2</v>
      </c>
      <c r="K24" s="9">
        <v>6.372816917558E-3</v>
      </c>
      <c r="L24" s="9">
        <v>9.318812820505E-3</v>
      </c>
      <c r="M24" s="9">
        <v>0</v>
      </c>
      <c r="N24" s="9"/>
      <c r="O24" s="9">
        <v>1.3888304361600001E-2</v>
      </c>
      <c r="P24" s="9">
        <v>0</v>
      </c>
      <c r="Q24" s="9">
        <v>2.176389132651E-2</v>
      </c>
      <c r="R24" s="9">
        <v>0</v>
      </c>
      <c r="S24" s="9">
        <v>0</v>
      </c>
      <c r="T24" s="9">
        <v>4.1440664694889998E-3</v>
      </c>
      <c r="U24" s="9">
        <v>0</v>
      </c>
      <c r="V24" s="9">
        <v>0</v>
      </c>
      <c r="W24" s="9">
        <v>0</v>
      </c>
      <c r="X24" s="9">
        <v>5.553787806083E-2</v>
      </c>
      <c r="Y24" s="9">
        <v>1.23632450096E-2</v>
      </c>
      <c r="Z24" s="9">
        <v>5.244883759183E-3</v>
      </c>
      <c r="AA24" s="9">
        <v>0</v>
      </c>
      <c r="AB24" s="9">
        <v>0</v>
      </c>
      <c r="AC24" s="9">
        <v>0</v>
      </c>
      <c r="AD24" s="9">
        <v>1.3678196652990001E-2</v>
      </c>
      <c r="AE24" s="9">
        <v>1.5039971965350001E-2</v>
      </c>
      <c r="AF24" s="9">
        <v>0</v>
      </c>
      <c r="AG24" s="9">
        <v>0</v>
      </c>
      <c r="AH24" s="9">
        <v>0</v>
      </c>
      <c r="AI24" s="9">
        <v>0</v>
      </c>
      <c r="AJ24" s="9">
        <v>2.2611552058880002E-2</v>
      </c>
      <c r="AK24" s="9">
        <v>0.12637738677169999</v>
      </c>
      <c r="AL24" s="9">
        <v>0</v>
      </c>
      <c r="AM24" s="9">
        <v>0</v>
      </c>
      <c r="AN24" s="9">
        <v>0</v>
      </c>
      <c r="AO24" s="9">
        <v>0</v>
      </c>
      <c r="AP24" s="9">
        <v>0</v>
      </c>
      <c r="AQ24" s="9">
        <v>0.16299514345970001</v>
      </c>
      <c r="AR24" s="9">
        <v>4.4946932070789999E-3</v>
      </c>
      <c r="AS24" s="8"/>
    </row>
    <row r="25" spans="1:45" x14ac:dyDescent="0.2">
      <c r="A25" s="24"/>
      <c r="B25" s="24"/>
      <c r="C25" s="10">
        <v>5</v>
      </c>
      <c r="D25" s="10">
        <v>0</v>
      </c>
      <c r="E25" s="10">
        <v>0</v>
      </c>
      <c r="F25" s="10">
        <v>3</v>
      </c>
      <c r="G25" s="10">
        <v>0</v>
      </c>
      <c r="H25" s="10">
        <v>2</v>
      </c>
      <c r="I25" s="10">
        <v>1</v>
      </c>
      <c r="J25" s="10">
        <v>4</v>
      </c>
      <c r="K25" s="10">
        <v>3</v>
      </c>
      <c r="L25" s="10">
        <v>2</v>
      </c>
      <c r="M25" s="10">
        <v>0</v>
      </c>
      <c r="N25" s="10">
        <v>0</v>
      </c>
      <c r="O25" s="10">
        <v>1</v>
      </c>
      <c r="P25" s="10">
        <v>0</v>
      </c>
      <c r="Q25" s="10">
        <v>3</v>
      </c>
      <c r="R25" s="10">
        <v>0</v>
      </c>
      <c r="S25" s="10">
        <v>0</v>
      </c>
      <c r="T25" s="10">
        <v>1</v>
      </c>
      <c r="U25" s="10">
        <v>0</v>
      </c>
      <c r="V25" s="10">
        <v>0</v>
      </c>
      <c r="W25" s="10">
        <v>0</v>
      </c>
      <c r="X25" s="10">
        <v>2</v>
      </c>
      <c r="Y25" s="10">
        <v>2</v>
      </c>
      <c r="Z25" s="10">
        <v>1</v>
      </c>
      <c r="AA25" s="10">
        <v>0</v>
      </c>
      <c r="AB25" s="10">
        <v>0</v>
      </c>
      <c r="AC25" s="10">
        <v>0</v>
      </c>
      <c r="AD25" s="10">
        <v>2</v>
      </c>
      <c r="AE25" s="10">
        <v>2</v>
      </c>
      <c r="AF25" s="10">
        <v>0</v>
      </c>
      <c r="AG25" s="10">
        <v>0</v>
      </c>
      <c r="AH25" s="10">
        <v>0</v>
      </c>
      <c r="AI25" s="10">
        <v>0</v>
      </c>
      <c r="AJ25" s="10">
        <v>1</v>
      </c>
      <c r="AK25" s="10">
        <v>1</v>
      </c>
      <c r="AL25" s="10">
        <v>0</v>
      </c>
      <c r="AM25" s="10">
        <v>0</v>
      </c>
      <c r="AN25" s="10">
        <v>0</v>
      </c>
      <c r="AO25" s="10">
        <v>0</v>
      </c>
      <c r="AP25" s="10">
        <v>0</v>
      </c>
      <c r="AQ25" s="10">
        <v>1</v>
      </c>
      <c r="AR25" s="10">
        <v>2</v>
      </c>
      <c r="AS25" s="8"/>
    </row>
    <row r="26" spans="1:45" x14ac:dyDescent="0.2">
      <c r="A26" s="24"/>
      <c r="B26" s="24"/>
      <c r="C26" s="11" t="s">
        <v>118</v>
      </c>
      <c r="D26" s="11"/>
      <c r="E26" s="11"/>
      <c r="F26" s="11"/>
      <c r="G26" s="11"/>
      <c r="H26" s="11"/>
      <c r="I26" s="11"/>
      <c r="J26" s="11"/>
      <c r="K26" s="11"/>
      <c r="L26" s="11"/>
      <c r="M26" s="11"/>
      <c r="N26" s="11" t="s">
        <v>118</v>
      </c>
      <c r="O26" s="11"/>
      <c r="P26" s="11"/>
      <c r="Q26" s="11"/>
      <c r="R26" s="11"/>
      <c r="S26" s="11"/>
      <c r="T26" s="11"/>
      <c r="U26" s="11"/>
      <c r="V26" s="11"/>
      <c r="W26" s="11"/>
      <c r="X26" s="12" t="s">
        <v>131</v>
      </c>
      <c r="Y26" s="11"/>
      <c r="Z26" s="11"/>
      <c r="AA26" s="11"/>
      <c r="AB26" s="11"/>
      <c r="AC26" s="11"/>
      <c r="AD26" s="11"/>
      <c r="AE26" s="11"/>
      <c r="AF26" s="11"/>
      <c r="AG26" s="11"/>
      <c r="AH26" s="11"/>
      <c r="AI26" s="11"/>
      <c r="AJ26" s="11"/>
      <c r="AK26" s="12" t="s">
        <v>267</v>
      </c>
      <c r="AL26" s="11"/>
      <c r="AM26" s="11"/>
      <c r="AN26" s="11"/>
      <c r="AO26" s="11"/>
      <c r="AP26" s="11"/>
      <c r="AQ26" s="12" t="s">
        <v>268</v>
      </c>
      <c r="AR26" s="11"/>
      <c r="AS26" s="8"/>
    </row>
    <row r="27" spans="1:45" x14ac:dyDescent="0.2">
      <c r="A27" s="26"/>
      <c r="B27" s="23" t="s">
        <v>269</v>
      </c>
      <c r="C27" s="9">
        <v>8.3869978446880003E-2</v>
      </c>
      <c r="D27" s="9">
        <v>5.0984559302229997E-2</v>
      </c>
      <c r="E27" s="9">
        <v>0.1074369607972</v>
      </c>
      <c r="F27" s="9">
        <v>7.2535746325410003E-2</v>
      </c>
      <c r="G27" s="9">
        <v>0.1224473173429</v>
      </c>
      <c r="H27" s="9">
        <v>6.2799020346039999E-2</v>
      </c>
      <c r="I27" s="9">
        <v>7.3208737068450006E-2</v>
      </c>
      <c r="J27" s="9">
        <v>9.8123470816400007E-2</v>
      </c>
      <c r="K27" s="9">
        <v>8.2201632814900005E-2</v>
      </c>
      <c r="L27" s="9">
        <v>7.3594659764890005E-2</v>
      </c>
      <c r="M27" s="9">
        <v>0.1160569367237</v>
      </c>
      <c r="N27" s="9"/>
      <c r="O27" s="9">
        <v>7.3079575899730007E-2</v>
      </c>
      <c r="P27" s="9">
        <v>3.4833480348880001E-2</v>
      </c>
      <c r="Q27" s="9">
        <v>0.15253896521820001</v>
      </c>
      <c r="R27" s="9">
        <v>0.13764047771599999</v>
      </c>
      <c r="S27" s="9">
        <v>6.6385325146480004E-2</v>
      </c>
      <c r="T27" s="9">
        <v>7.0449841637470006E-2</v>
      </c>
      <c r="U27" s="9">
        <v>1.9631562683719999E-2</v>
      </c>
      <c r="V27" s="9">
        <v>3.140745110932E-2</v>
      </c>
      <c r="W27" s="9">
        <v>0.1035607647177</v>
      </c>
      <c r="X27" s="9">
        <v>3.4626023107170001E-2</v>
      </c>
      <c r="Y27" s="9">
        <v>9.0607360577729987E-2</v>
      </c>
      <c r="Z27" s="9">
        <v>7.0598281082050005E-2</v>
      </c>
      <c r="AA27" s="9">
        <v>0.10863410933589999</v>
      </c>
      <c r="AB27" s="9">
        <v>9.7258233347060005E-2</v>
      </c>
      <c r="AC27" s="9">
        <v>5.9905951824510001E-2</v>
      </c>
      <c r="AD27" s="9">
        <v>8.2922255834720002E-2</v>
      </c>
      <c r="AE27" s="9">
        <v>3.5761705332639997E-2</v>
      </c>
      <c r="AF27" s="9">
        <v>7.5675026913550006E-2</v>
      </c>
      <c r="AG27" s="9">
        <v>0.13884371851230001</v>
      </c>
      <c r="AH27" s="9">
        <v>0</v>
      </c>
      <c r="AI27" s="9">
        <v>1.8762613056950001E-2</v>
      </c>
      <c r="AJ27" s="9">
        <v>8.1175332049889998E-2</v>
      </c>
      <c r="AK27" s="9">
        <v>0</v>
      </c>
      <c r="AL27" s="9">
        <v>0.13163260330269999</v>
      </c>
      <c r="AM27" s="9">
        <v>0.16384271407529999</v>
      </c>
      <c r="AN27" s="9">
        <v>4.5336748781059998E-2</v>
      </c>
      <c r="AO27" s="9">
        <v>0.28341643148880002</v>
      </c>
      <c r="AP27" s="9">
        <v>0</v>
      </c>
      <c r="AQ27" s="9">
        <v>0.19073133784160001</v>
      </c>
      <c r="AR27" s="9">
        <v>9.9861323795829987E-2</v>
      </c>
      <c r="AS27" s="8"/>
    </row>
    <row r="28" spans="1:45" x14ac:dyDescent="0.2">
      <c r="A28" s="24"/>
      <c r="B28" s="24"/>
      <c r="C28" s="10">
        <v>55</v>
      </c>
      <c r="D28" s="10">
        <v>3</v>
      </c>
      <c r="E28" s="10">
        <v>14</v>
      </c>
      <c r="F28" s="10">
        <v>7</v>
      </c>
      <c r="G28" s="10">
        <v>18</v>
      </c>
      <c r="H28" s="10">
        <v>12</v>
      </c>
      <c r="I28" s="10">
        <v>30</v>
      </c>
      <c r="J28" s="10">
        <v>25</v>
      </c>
      <c r="K28" s="10">
        <v>31</v>
      </c>
      <c r="L28" s="10">
        <v>13</v>
      </c>
      <c r="M28" s="10">
        <v>11</v>
      </c>
      <c r="N28" s="10">
        <v>0</v>
      </c>
      <c r="O28" s="10">
        <v>2</v>
      </c>
      <c r="P28" s="10">
        <v>2</v>
      </c>
      <c r="Q28" s="10">
        <v>20</v>
      </c>
      <c r="R28" s="10">
        <v>9</v>
      </c>
      <c r="S28" s="10">
        <v>9</v>
      </c>
      <c r="T28" s="10">
        <v>11</v>
      </c>
      <c r="U28" s="10">
        <v>2</v>
      </c>
      <c r="V28" s="10">
        <v>2</v>
      </c>
      <c r="W28" s="10">
        <v>2</v>
      </c>
      <c r="X28" s="10">
        <v>1</v>
      </c>
      <c r="Y28" s="10">
        <v>10</v>
      </c>
      <c r="Z28" s="10">
        <v>8</v>
      </c>
      <c r="AA28" s="10">
        <v>6</v>
      </c>
      <c r="AB28" s="10">
        <v>26</v>
      </c>
      <c r="AC28" s="10">
        <v>2</v>
      </c>
      <c r="AD28" s="10">
        <v>6</v>
      </c>
      <c r="AE28" s="10">
        <v>3</v>
      </c>
      <c r="AF28" s="10">
        <v>17</v>
      </c>
      <c r="AG28" s="10">
        <v>27</v>
      </c>
      <c r="AH28" s="10">
        <v>0</v>
      </c>
      <c r="AI28" s="10">
        <v>2</v>
      </c>
      <c r="AJ28" s="10">
        <v>2</v>
      </c>
      <c r="AK28" s="10">
        <v>0</v>
      </c>
      <c r="AL28" s="10">
        <v>3</v>
      </c>
      <c r="AM28" s="10">
        <v>11</v>
      </c>
      <c r="AN28" s="10">
        <v>2</v>
      </c>
      <c r="AO28" s="10">
        <v>1</v>
      </c>
      <c r="AP28" s="10">
        <v>0</v>
      </c>
      <c r="AQ28" s="10">
        <v>2</v>
      </c>
      <c r="AR28" s="10">
        <v>32</v>
      </c>
      <c r="AS28" s="8"/>
    </row>
    <row r="29" spans="1:45" x14ac:dyDescent="0.2">
      <c r="A29" s="24"/>
      <c r="B29" s="24"/>
      <c r="C29" s="11" t="s">
        <v>118</v>
      </c>
      <c r="D29" s="11"/>
      <c r="E29" s="11"/>
      <c r="F29" s="11"/>
      <c r="G29" s="11"/>
      <c r="H29" s="11"/>
      <c r="I29" s="11"/>
      <c r="J29" s="11"/>
      <c r="K29" s="11"/>
      <c r="L29" s="11"/>
      <c r="M29" s="11"/>
      <c r="N29" s="11" t="s">
        <v>118</v>
      </c>
      <c r="O29" s="11"/>
      <c r="P29" s="11"/>
      <c r="Q29" s="12" t="s">
        <v>131</v>
      </c>
      <c r="R29" s="11"/>
      <c r="S29" s="11"/>
      <c r="T29" s="11"/>
      <c r="U29" s="11"/>
      <c r="V29" s="11"/>
      <c r="W29" s="11"/>
      <c r="X29" s="11"/>
      <c r="Y29" s="11"/>
      <c r="Z29" s="11"/>
      <c r="AA29" s="11"/>
      <c r="AB29" s="11"/>
      <c r="AC29" s="11"/>
      <c r="AD29" s="11"/>
      <c r="AE29" s="11"/>
      <c r="AF29" s="11"/>
      <c r="AG29" s="11"/>
      <c r="AH29" s="11"/>
      <c r="AI29" s="11"/>
      <c r="AJ29" s="11"/>
      <c r="AK29" s="11"/>
      <c r="AL29" s="11"/>
      <c r="AM29" s="12" t="s">
        <v>119</v>
      </c>
      <c r="AN29" s="11"/>
      <c r="AO29" s="11"/>
      <c r="AP29" s="11"/>
      <c r="AQ29" s="11"/>
      <c r="AR29" s="11"/>
      <c r="AS29" s="8"/>
    </row>
    <row r="30" spans="1:45" x14ac:dyDescent="0.2">
      <c r="A30" s="26"/>
      <c r="B30" s="23" t="s">
        <v>56</v>
      </c>
      <c r="C30" s="9">
        <v>1</v>
      </c>
      <c r="D30" s="9">
        <v>1</v>
      </c>
      <c r="E30" s="9">
        <v>1</v>
      </c>
      <c r="F30" s="9">
        <v>1</v>
      </c>
      <c r="G30" s="9">
        <v>1</v>
      </c>
      <c r="H30" s="9">
        <v>1</v>
      </c>
      <c r="I30" s="9">
        <v>1</v>
      </c>
      <c r="J30" s="9">
        <v>1</v>
      </c>
      <c r="K30" s="9">
        <v>1</v>
      </c>
      <c r="L30" s="9">
        <v>1</v>
      </c>
      <c r="M30" s="9">
        <v>1</v>
      </c>
      <c r="N30" s="9"/>
      <c r="O30" s="9">
        <v>1</v>
      </c>
      <c r="P30" s="9">
        <v>1</v>
      </c>
      <c r="Q30" s="9">
        <v>1</v>
      </c>
      <c r="R30" s="9">
        <v>1</v>
      </c>
      <c r="S30" s="9">
        <v>1</v>
      </c>
      <c r="T30" s="9">
        <v>1</v>
      </c>
      <c r="U30" s="9">
        <v>1</v>
      </c>
      <c r="V30" s="9">
        <v>1</v>
      </c>
      <c r="W30" s="9">
        <v>1</v>
      </c>
      <c r="X30" s="9">
        <v>1</v>
      </c>
      <c r="Y30" s="9">
        <v>1</v>
      </c>
      <c r="Z30" s="9">
        <v>1</v>
      </c>
      <c r="AA30" s="9">
        <v>1</v>
      </c>
      <c r="AB30" s="9">
        <v>1</v>
      </c>
      <c r="AC30" s="9">
        <v>1</v>
      </c>
      <c r="AD30" s="9">
        <v>1</v>
      </c>
      <c r="AE30" s="9">
        <v>1</v>
      </c>
      <c r="AF30" s="9">
        <v>1</v>
      </c>
      <c r="AG30" s="9">
        <v>1</v>
      </c>
      <c r="AH30" s="9">
        <v>1</v>
      </c>
      <c r="AI30" s="9">
        <v>1</v>
      </c>
      <c r="AJ30" s="9">
        <v>1</v>
      </c>
      <c r="AK30" s="9">
        <v>1</v>
      </c>
      <c r="AL30" s="9">
        <v>1</v>
      </c>
      <c r="AM30" s="9">
        <v>1</v>
      </c>
      <c r="AN30" s="9">
        <v>1</v>
      </c>
      <c r="AO30" s="9">
        <v>1</v>
      </c>
      <c r="AP30" s="9">
        <v>1</v>
      </c>
      <c r="AQ30" s="9">
        <v>1</v>
      </c>
      <c r="AR30" s="9">
        <v>1</v>
      </c>
      <c r="AS30" s="8"/>
    </row>
    <row r="31" spans="1:45" x14ac:dyDescent="0.2">
      <c r="A31" s="24"/>
      <c r="B31" s="24"/>
      <c r="C31" s="10">
        <v>613</v>
      </c>
      <c r="D31" s="10">
        <v>44</v>
      </c>
      <c r="E31" s="10">
        <v>115</v>
      </c>
      <c r="F31" s="10">
        <v>105</v>
      </c>
      <c r="G31" s="10">
        <v>130</v>
      </c>
      <c r="H31" s="10">
        <v>207</v>
      </c>
      <c r="I31" s="10">
        <v>338</v>
      </c>
      <c r="J31" s="10">
        <v>270</v>
      </c>
      <c r="K31" s="10">
        <v>318</v>
      </c>
      <c r="L31" s="10">
        <v>205</v>
      </c>
      <c r="M31" s="10">
        <v>86</v>
      </c>
      <c r="N31" s="10">
        <v>0</v>
      </c>
      <c r="O31" s="10">
        <v>37</v>
      </c>
      <c r="P31" s="10">
        <v>27</v>
      </c>
      <c r="Q31" s="10">
        <v>127</v>
      </c>
      <c r="R31" s="10">
        <v>71</v>
      </c>
      <c r="S31" s="10">
        <v>92</v>
      </c>
      <c r="T31" s="10">
        <v>152</v>
      </c>
      <c r="U31" s="10">
        <v>107</v>
      </c>
      <c r="V31" s="10">
        <v>44</v>
      </c>
      <c r="W31" s="10">
        <v>33</v>
      </c>
      <c r="X31" s="10">
        <v>27</v>
      </c>
      <c r="Y31" s="10">
        <v>99</v>
      </c>
      <c r="Z31" s="10">
        <v>103</v>
      </c>
      <c r="AA31" s="10">
        <v>62</v>
      </c>
      <c r="AB31" s="10">
        <v>245</v>
      </c>
      <c r="AC31" s="10">
        <v>26</v>
      </c>
      <c r="AD31" s="10">
        <v>85</v>
      </c>
      <c r="AE31" s="10">
        <v>107</v>
      </c>
      <c r="AF31" s="10">
        <v>224</v>
      </c>
      <c r="AG31" s="10">
        <v>166</v>
      </c>
      <c r="AH31" s="10">
        <v>2</v>
      </c>
      <c r="AI31" s="10">
        <v>121</v>
      </c>
      <c r="AJ31" s="10">
        <v>28</v>
      </c>
      <c r="AK31" s="10">
        <v>11</v>
      </c>
      <c r="AL31" s="10">
        <v>21</v>
      </c>
      <c r="AM31" s="10">
        <v>73</v>
      </c>
      <c r="AN31" s="10">
        <v>29</v>
      </c>
      <c r="AO31" s="10">
        <v>3</v>
      </c>
      <c r="AP31" s="10">
        <v>15</v>
      </c>
      <c r="AQ31" s="10">
        <v>5</v>
      </c>
      <c r="AR31" s="10">
        <v>307</v>
      </c>
      <c r="AS31" s="8"/>
    </row>
    <row r="32" spans="1:45" x14ac:dyDescent="0.2">
      <c r="A32" s="24"/>
      <c r="B32" s="24"/>
      <c r="C32" s="11" t="s">
        <v>118</v>
      </c>
      <c r="D32" s="11" t="s">
        <v>118</v>
      </c>
      <c r="E32" s="11" t="s">
        <v>118</v>
      </c>
      <c r="F32" s="11" t="s">
        <v>118</v>
      </c>
      <c r="G32" s="11" t="s">
        <v>118</v>
      </c>
      <c r="H32" s="11" t="s">
        <v>118</v>
      </c>
      <c r="I32" s="11" t="s">
        <v>118</v>
      </c>
      <c r="J32" s="11" t="s">
        <v>118</v>
      </c>
      <c r="K32" s="11" t="s">
        <v>118</v>
      </c>
      <c r="L32" s="11" t="s">
        <v>118</v>
      </c>
      <c r="M32" s="11" t="s">
        <v>118</v>
      </c>
      <c r="N32" s="11" t="s">
        <v>118</v>
      </c>
      <c r="O32" s="11" t="s">
        <v>118</v>
      </c>
      <c r="P32" s="11" t="s">
        <v>118</v>
      </c>
      <c r="Q32" s="11" t="s">
        <v>118</v>
      </c>
      <c r="R32" s="11" t="s">
        <v>118</v>
      </c>
      <c r="S32" s="11" t="s">
        <v>118</v>
      </c>
      <c r="T32" s="11" t="s">
        <v>118</v>
      </c>
      <c r="U32" s="11" t="s">
        <v>118</v>
      </c>
      <c r="V32" s="11" t="s">
        <v>118</v>
      </c>
      <c r="W32" s="11" t="s">
        <v>118</v>
      </c>
      <c r="X32" s="11" t="s">
        <v>118</v>
      </c>
      <c r="Y32" s="11" t="s">
        <v>118</v>
      </c>
      <c r="Z32" s="11" t="s">
        <v>118</v>
      </c>
      <c r="AA32" s="11" t="s">
        <v>118</v>
      </c>
      <c r="AB32" s="11" t="s">
        <v>118</v>
      </c>
      <c r="AC32" s="11" t="s">
        <v>118</v>
      </c>
      <c r="AD32" s="11" t="s">
        <v>118</v>
      </c>
      <c r="AE32" s="11" t="s">
        <v>118</v>
      </c>
      <c r="AF32" s="11" t="s">
        <v>118</v>
      </c>
      <c r="AG32" s="11" t="s">
        <v>118</v>
      </c>
      <c r="AH32" s="11" t="s">
        <v>118</v>
      </c>
      <c r="AI32" s="11" t="s">
        <v>118</v>
      </c>
      <c r="AJ32" s="11" t="s">
        <v>118</v>
      </c>
      <c r="AK32" s="11" t="s">
        <v>118</v>
      </c>
      <c r="AL32" s="11" t="s">
        <v>118</v>
      </c>
      <c r="AM32" s="11" t="s">
        <v>118</v>
      </c>
      <c r="AN32" s="11" t="s">
        <v>118</v>
      </c>
      <c r="AO32" s="11" t="s">
        <v>118</v>
      </c>
      <c r="AP32" s="11" t="s">
        <v>118</v>
      </c>
      <c r="AQ32" s="11" t="s">
        <v>118</v>
      </c>
      <c r="AR32" s="11" t="s">
        <v>118</v>
      </c>
      <c r="AS32" s="8"/>
    </row>
    <row r="33" spans="1:44" x14ac:dyDescent="0.2">
      <c r="A33" s="13" t="s">
        <v>270</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row>
    <row r="34" spans="1:44" x14ac:dyDescent="0.2">
      <c r="A34" s="15" t="s">
        <v>135</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row>
  </sheetData>
  <mergeCells count="20">
    <mergeCell ref="AP2:AR2"/>
    <mergeCell ref="A2:C2"/>
    <mergeCell ref="A3:B5"/>
    <mergeCell ref="B6:B8"/>
    <mergeCell ref="B9:B11"/>
    <mergeCell ref="AI3:AR3"/>
    <mergeCell ref="D3:H3"/>
    <mergeCell ref="I3:J3"/>
    <mergeCell ref="K3:N3"/>
    <mergeCell ref="O3:U3"/>
    <mergeCell ref="V3:AB3"/>
    <mergeCell ref="AC3:AH3"/>
    <mergeCell ref="B27:B29"/>
    <mergeCell ref="B30:B32"/>
    <mergeCell ref="A6:A32"/>
    <mergeCell ref="B12:B14"/>
    <mergeCell ref="B15:B17"/>
    <mergeCell ref="B18:B20"/>
    <mergeCell ref="B21:B23"/>
    <mergeCell ref="B24:B26"/>
  </mergeCells>
  <hyperlinks>
    <hyperlink ref="A1" location="'TOC'!A1:A1" display="Back to TOC"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S22"/>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271</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272</v>
      </c>
      <c r="B6" s="23" t="s">
        <v>273</v>
      </c>
      <c r="C6" s="9">
        <v>5.5226992114050001E-2</v>
      </c>
      <c r="D6" s="9">
        <v>3.7667386315340001E-2</v>
      </c>
      <c r="E6" s="9">
        <v>6.3253912597579995E-2</v>
      </c>
      <c r="F6" s="9">
        <v>5.3823232253730001E-2</v>
      </c>
      <c r="G6" s="9">
        <v>6.3192301737600001E-2</v>
      </c>
      <c r="H6" s="9">
        <v>5.880754323285E-2</v>
      </c>
      <c r="I6" s="9">
        <v>5.3242085985669999E-2</v>
      </c>
      <c r="J6" s="9">
        <v>5.5866102943090003E-2</v>
      </c>
      <c r="K6" s="9">
        <v>5.5544854659810003E-2</v>
      </c>
      <c r="L6" s="9">
        <v>5.4718704107300002E-2</v>
      </c>
      <c r="M6" s="9">
        <v>6.031150879391E-2</v>
      </c>
      <c r="N6" s="9">
        <v>0</v>
      </c>
      <c r="O6" s="9">
        <v>9.205483245335E-2</v>
      </c>
      <c r="P6" s="9">
        <v>4.3474181569069993E-2</v>
      </c>
      <c r="Q6" s="9">
        <v>4.2581241310750001E-2</v>
      </c>
      <c r="R6" s="9">
        <v>5.7269600693840003E-2</v>
      </c>
      <c r="S6" s="9">
        <v>4.1681284725369999E-2</v>
      </c>
      <c r="T6" s="9">
        <v>6.668153476788001E-2</v>
      </c>
      <c r="U6" s="9">
        <v>4.9421796036560002E-2</v>
      </c>
      <c r="V6" s="9">
        <v>1.258427727758E-2</v>
      </c>
      <c r="W6" s="9">
        <v>1.015899609167E-2</v>
      </c>
      <c r="X6" s="9">
        <v>0</v>
      </c>
      <c r="Y6" s="9">
        <v>2.2089603310739999E-2</v>
      </c>
      <c r="Z6" s="9">
        <v>9.414586207226E-2</v>
      </c>
      <c r="AA6" s="9">
        <v>7.0548978573510002E-2</v>
      </c>
      <c r="AB6" s="9">
        <v>7.6679759378499995E-2</v>
      </c>
      <c r="AC6" s="9">
        <v>0</v>
      </c>
      <c r="AD6" s="9">
        <v>6.8695830937939998E-3</v>
      </c>
      <c r="AE6" s="9">
        <v>7.7712102754020004E-2</v>
      </c>
      <c r="AF6" s="9">
        <v>5.3743260879180001E-2</v>
      </c>
      <c r="AG6" s="9">
        <v>8.4737268982500003E-2</v>
      </c>
      <c r="AH6" s="9">
        <v>0</v>
      </c>
      <c r="AI6" s="9">
        <v>5.4493929645109997E-2</v>
      </c>
      <c r="AJ6" s="9">
        <v>1.1520991532309999E-2</v>
      </c>
      <c r="AK6" s="9">
        <v>7.6702168771660001E-2</v>
      </c>
      <c r="AL6" s="9">
        <v>3.7142756978139999E-2</v>
      </c>
      <c r="AM6" s="9">
        <v>5.6875855021749987E-2</v>
      </c>
      <c r="AN6" s="9">
        <v>3.2270875557599998E-2</v>
      </c>
      <c r="AO6" s="9">
        <v>0</v>
      </c>
      <c r="AP6" s="9">
        <v>9.7012287112949999E-2</v>
      </c>
      <c r="AQ6" s="9">
        <v>0</v>
      </c>
      <c r="AR6" s="9">
        <v>6.3004354141150007E-2</v>
      </c>
      <c r="AS6" s="8"/>
    </row>
    <row r="7" spans="1:45" x14ac:dyDescent="0.2">
      <c r="A7" s="24"/>
      <c r="B7" s="24"/>
      <c r="C7" s="10">
        <v>43</v>
      </c>
      <c r="D7" s="10">
        <v>2</v>
      </c>
      <c r="E7" s="10">
        <v>10</v>
      </c>
      <c r="F7" s="10">
        <v>8</v>
      </c>
      <c r="G7" s="10">
        <v>9</v>
      </c>
      <c r="H7" s="10">
        <v>14</v>
      </c>
      <c r="I7" s="10">
        <v>24</v>
      </c>
      <c r="J7" s="10">
        <v>18</v>
      </c>
      <c r="K7" s="10">
        <v>22</v>
      </c>
      <c r="L7" s="10">
        <v>14</v>
      </c>
      <c r="M7" s="10">
        <v>7</v>
      </c>
      <c r="N7" s="10">
        <v>0</v>
      </c>
      <c r="O7" s="10">
        <v>5</v>
      </c>
      <c r="P7" s="10">
        <v>2</v>
      </c>
      <c r="Q7" s="10">
        <v>8</v>
      </c>
      <c r="R7" s="10">
        <v>7</v>
      </c>
      <c r="S7" s="10">
        <v>6</v>
      </c>
      <c r="T7" s="10">
        <v>8</v>
      </c>
      <c r="U7" s="10">
        <v>7</v>
      </c>
      <c r="V7" s="10">
        <v>1</v>
      </c>
      <c r="W7" s="10">
        <v>1</v>
      </c>
      <c r="X7" s="10">
        <v>0</v>
      </c>
      <c r="Y7" s="10">
        <v>3</v>
      </c>
      <c r="Z7" s="10">
        <v>13</v>
      </c>
      <c r="AA7" s="10">
        <v>4</v>
      </c>
      <c r="AB7" s="10">
        <v>21</v>
      </c>
      <c r="AC7" s="10">
        <v>0</v>
      </c>
      <c r="AD7" s="10">
        <v>1</v>
      </c>
      <c r="AE7" s="10">
        <v>10</v>
      </c>
      <c r="AF7" s="10">
        <v>17</v>
      </c>
      <c r="AG7" s="10">
        <v>15</v>
      </c>
      <c r="AH7" s="10">
        <v>0</v>
      </c>
      <c r="AI7" s="10">
        <v>8</v>
      </c>
      <c r="AJ7" s="10">
        <v>1</v>
      </c>
      <c r="AK7" s="10">
        <v>1</v>
      </c>
      <c r="AL7" s="10">
        <v>2</v>
      </c>
      <c r="AM7" s="10">
        <v>6</v>
      </c>
      <c r="AN7" s="10">
        <v>1</v>
      </c>
      <c r="AO7" s="10">
        <v>0</v>
      </c>
      <c r="AP7" s="10">
        <v>2</v>
      </c>
      <c r="AQ7" s="10">
        <v>0</v>
      </c>
      <c r="AR7" s="10">
        <v>22</v>
      </c>
      <c r="AS7" s="8"/>
    </row>
    <row r="8" spans="1:45" x14ac:dyDescent="0.2">
      <c r="A8" s="24"/>
      <c r="B8" s="24"/>
      <c r="C8" s="11" t="s">
        <v>118</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2" t="s">
        <v>125</v>
      </c>
      <c r="AF8" s="11"/>
      <c r="AG8" s="12" t="s">
        <v>125</v>
      </c>
      <c r="AH8" s="11"/>
      <c r="AI8" s="11"/>
      <c r="AJ8" s="11"/>
      <c r="AK8" s="11"/>
      <c r="AL8" s="11"/>
      <c r="AM8" s="11"/>
      <c r="AN8" s="11"/>
      <c r="AO8" s="11"/>
      <c r="AP8" s="11"/>
      <c r="AQ8" s="11"/>
      <c r="AR8" s="11"/>
      <c r="AS8" s="8"/>
    </row>
    <row r="9" spans="1:45" x14ac:dyDescent="0.2">
      <c r="A9" s="26"/>
      <c r="B9" s="23" t="s">
        <v>274</v>
      </c>
      <c r="C9" s="9">
        <v>0.41210324165560003</v>
      </c>
      <c r="D9" s="9">
        <v>0.49380065746840002</v>
      </c>
      <c r="E9" s="9">
        <v>0.43825857807899998</v>
      </c>
      <c r="F9" s="9">
        <v>0.34293255748529999</v>
      </c>
      <c r="G9" s="9">
        <v>0.41394804788639999</v>
      </c>
      <c r="H9" s="9">
        <v>0.40089107063759999</v>
      </c>
      <c r="I9" s="9">
        <v>0.4552430159843</v>
      </c>
      <c r="J9" s="9">
        <v>0.36963511998690002</v>
      </c>
      <c r="K9" s="9">
        <v>0.36963720353899998</v>
      </c>
      <c r="L9" s="9">
        <v>0.4662189899552</v>
      </c>
      <c r="M9" s="9">
        <v>0.41696384721469998</v>
      </c>
      <c r="N9" s="9">
        <v>0.53228922126650002</v>
      </c>
      <c r="O9" s="9">
        <v>0.31788486372160002</v>
      </c>
      <c r="P9" s="9">
        <v>0.48846572361099999</v>
      </c>
      <c r="Q9" s="9">
        <v>0.38983819849180001</v>
      </c>
      <c r="R9" s="9">
        <v>0.50157959622979997</v>
      </c>
      <c r="S9" s="9">
        <v>0.42420217403429999</v>
      </c>
      <c r="T9" s="9">
        <v>0.41413849871239988</v>
      </c>
      <c r="U9" s="9">
        <v>0.3813065660935</v>
      </c>
      <c r="V9" s="9">
        <v>0.3036971283196</v>
      </c>
      <c r="W9" s="9">
        <v>0.2242339535533</v>
      </c>
      <c r="X9" s="9">
        <v>0.38824913428259999</v>
      </c>
      <c r="Y9" s="9">
        <v>0.32937377053950001</v>
      </c>
      <c r="Z9" s="9">
        <v>0.46319383951479998</v>
      </c>
      <c r="AA9" s="9">
        <v>0.47331508704530001</v>
      </c>
      <c r="AB9" s="9">
        <v>0.4866441045173</v>
      </c>
      <c r="AC9" s="9">
        <v>0.22850805419719999</v>
      </c>
      <c r="AD9" s="9">
        <v>0.32641988376039999</v>
      </c>
      <c r="AE9" s="9">
        <v>0.41253432029230003</v>
      </c>
      <c r="AF9" s="9">
        <v>0.45216102830810001</v>
      </c>
      <c r="AG9" s="9">
        <v>0.46456426341000001</v>
      </c>
      <c r="AH9" s="9">
        <v>0.33580338898550011</v>
      </c>
      <c r="AI9" s="9">
        <v>0.31849041789709998</v>
      </c>
      <c r="AJ9" s="9">
        <v>0.59874556417359992</v>
      </c>
      <c r="AK9" s="9">
        <v>0.29809027753310002</v>
      </c>
      <c r="AL9" s="9">
        <v>0.1833836076292</v>
      </c>
      <c r="AM9" s="9">
        <v>0.37431624431240001</v>
      </c>
      <c r="AN9" s="9">
        <v>0.32474235425690001</v>
      </c>
      <c r="AO9" s="9">
        <v>0.51605641684070003</v>
      </c>
      <c r="AP9" s="9">
        <v>0.59282719880510004</v>
      </c>
      <c r="AQ9" s="9">
        <v>0.43672099934230002</v>
      </c>
      <c r="AR9" s="9">
        <v>0.45651887790040002</v>
      </c>
      <c r="AS9" s="8"/>
    </row>
    <row r="10" spans="1:45" x14ac:dyDescent="0.2">
      <c r="A10" s="24"/>
      <c r="B10" s="24"/>
      <c r="C10" s="10">
        <v>303</v>
      </c>
      <c r="D10" s="10">
        <v>34</v>
      </c>
      <c r="E10" s="10">
        <v>49</v>
      </c>
      <c r="F10" s="10">
        <v>49</v>
      </c>
      <c r="G10" s="10">
        <v>69</v>
      </c>
      <c r="H10" s="10">
        <v>100</v>
      </c>
      <c r="I10" s="10">
        <v>177</v>
      </c>
      <c r="J10" s="10">
        <v>125</v>
      </c>
      <c r="K10" s="10">
        <v>136</v>
      </c>
      <c r="L10" s="10">
        <v>107</v>
      </c>
      <c r="M10" s="10">
        <v>54</v>
      </c>
      <c r="N10" s="10">
        <v>4</v>
      </c>
      <c r="O10" s="10">
        <v>17</v>
      </c>
      <c r="P10" s="10">
        <v>16</v>
      </c>
      <c r="Q10" s="10">
        <v>50</v>
      </c>
      <c r="R10" s="10">
        <v>38</v>
      </c>
      <c r="S10" s="10">
        <v>53</v>
      </c>
      <c r="T10" s="10">
        <v>71</v>
      </c>
      <c r="U10" s="10">
        <v>58</v>
      </c>
      <c r="V10" s="10">
        <v>16</v>
      </c>
      <c r="W10" s="10">
        <v>11</v>
      </c>
      <c r="X10" s="10">
        <v>11</v>
      </c>
      <c r="Y10" s="10">
        <v>43</v>
      </c>
      <c r="Z10" s="10">
        <v>50</v>
      </c>
      <c r="AA10" s="10">
        <v>40</v>
      </c>
      <c r="AB10" s="10">
        <v>132</v>
      </c>
      <c r="AC10" s="10">
        <v>8</v>
      </c>
      <c r="AD10" s="10">
        <v>31</v>
      </c>
      <c r="AE10" s="10">
        <v>53</v>
      </c>
      <c r="AF10" s="10">
        <v>116</v>
      </c>
      <c r="AG10" s="10">
        <v>91</v>
      </c>
      <c r="AH10" s="10">
        <v>3</v>
      </c>
      <c r="AI10" s="10">
        <v>43</v>
      </c>
      <c r="AJ10" s="10">
        <v>17</v>
      </c>
      <c r="AK10" s="10">
        <v>6</v>
      </c>
      <c r="AL10" s="10">
        <v>6</v>
      </c>
      <c r="AM10" s="10">
        <v>43</v>
      </c>
      <c r="AN10" s="10">
        <v>11</v>
      </c>
      <c r="AO10" s="10">
        <v>2</v>
      </c>
      <c r="AP10" s="10">
        <v>14</v>
      </c>
      <c r="AQ10" s="10">
        <v>1</v>
      </c>
      <c r="AR10" s="10">
        <v>160</v>
      </c>
      <c r="AS10" s="8"/>
    </row>
    <row r="11" spans="1:45" x14ac:dyDescent="0.2">
      <c r="A11" s="24"/>
      <c r="B11" s="24"/>
      <c r="C11" s="11" t="s">
        <v>118</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8"/>
    </row>
    <row r="12" spans="1:45" x14ac:dyDescent="0.2">
      <c r="A12" s="26"/>
      <c r="B12" s="23" t="s">
        <v>275</v>
      </c>
      <c r="C12" s="9">
        <v>0.31985112354599998</v>
      </c>
      <c r="D12" s="9">
        <v>0.32009821095550001</v>
      </c>
      <c r="E12" s="9">
        <v>0.31779817944779998</v>
      </c>
      <c r="F12" s="9">
        <v>0.33603587605549989</v>
      </c>
      <c r="G12" s="9">
        <v>0.26910459548490001</v>
      </c>
      <c r="H12" s="9">
        <v>0.33995927218330002</v>
      </c>
      <c r="I12" s="9">
        <v>0.31368907490510001</v>
      </c>
      <c r="J12" s="9">
        <v>0.32268273710989998</v>
      </c>
      <c r="K12" s="9">
        <v>0.36150387277680002</v>
      </c>
      <c r="L12" s="9">
        <v>0.27854900253760001</v>
      </c>
      <c r="M12" s="9">
        <v>0.3096738317535</v>
      </c>
      <c r="N12" s="9">
        <v>0</v>
      </c>
      <c r="O12" s="9">
        <v>0.39170722913939998</v>
      </c>
      <c r="P12" s="9">
        <v>0.27032601919209998</v>
      </c>
      <c r="Q12" s="9">
        <v>0.38214863238730001</v>
      </c>
      <c r="R12" s="9">
        <v>0.24718266350500001</v>
      </c>
      <c r="S12" s="9">
        <v>0.27798171723010001</v>
      </c>
      <c r="T12" s="9">
        <v>0.28683546414639999</v>
      </c>
      <c r="U12" s="9">
        <v>0.36224976603550002</v>
      </c>
      <c r="V12" s="9">
        <v>0.2625688087393</v>
      </c>
      <c r="W12" s="9">
        <v>0.46282057976629998</v>
      </c>
      <c r="X12" s="9">
        <v>0.39955709319940003</v>
      </c>
      <c r="Y12" s="9">
        <v>0.43809433740819997</v>
      </c>
      <c r="Z12" s="9">
        <v>0.26482594002159998</v>
      </c>
      <c r="AA12" s="9">
        <v>0.31091093407940001</v>
      </c>
      <c r="AB12" s="9">
        <v>0.25291628602330002</v>
      </c>
      <c r="AC12" s="9">
        <v>0.15670185638119999</v>
      </c>
      <c r="AD12" s="9">
        <v>0.41691651024240001</v>
      </c>
      <c r="AE12" s="9">
        <v>0.35742569593119999</v>
      </c>
      <c r="AF12" s="9">
        <v>0.30574492578649998</v>
      </c>
      <c r="AG12" s="9">
        <v>0.27518714525019999</v>
      </c>
      <c r="AH12" s="9">
        <v>0.6641966110145</v>
      </c>
      <c r="AI12" s="9">
        <v>0.35406185494120002</v>
      </c>
      <c r="AJ12" s="9">
        <v>0.23245980831140001</v>
      </c>
      <c r="AK12" s="9">
        <v>0.2563049782072</v>
      </c>
      <c r="AL12" s="9">
        <v>0.43898211102140011</v>
      </c>
      <c r="AM12" s="9">
        <v>0.39338381467990002</v>
      </c>
      <c r="AN12" s="9">
        <v>0.49784292658820001</v>
      </c>
      <c r="AO12" s="9">
        <v>0.48394358315929997</v>
      </c>
      <c r="AP12" s="9">
        <v>0.1750890638748</v>
      </c>
      <c r="AQ12" s="9">
        <v>0.40946781588100001</v>
      </c>
      <c r="AR12" s="9">
        <v>0.27792985370579998</v>
      </c>
      <c r="AS12" s="8"/>
    </row>
    <row r="13" spans="1:45" x14ac:dyDescent="0.2">
      <c r="A13" s="24"/>
      <c r="B13" s="24"/>
      <c r="C13" s="10">
        <v>231</v>
      </c>
      <c r="D13" s="10">
        <v>20</v>
      </c>
      <c r="E13" s="10">
        <v>46</v>
      </c>
      <c r="F13" s="10">
        <v>41</v>
      </c>
      <c r="G13" s="10">
        <v>44</v>
      </c>
      <c r="H13" s="10">
        <v>74</v>
      </c>
      <c r="I13" s="10">
        <v>124</v>
      </c>
      <c r="J13" s="10">
        <v>103</v>
      </c>
      <c r="K13" s="10">
        <v>115</v>
      </c>
      <c r="L13" s="10">
        <v>72</v>
      </c>
      <c r="M13" s="10">
        <v>42</v>
      </c>
      <c r="N13" s="10">
        <v>0</v>
      </c>
      <c r="O13" s="10">
        <v>18</v>
      </c>
      <c r="P13" s="10">
        <v>8</v>
      </c>
      <c r="Q13" s="10">
        <v>54</v>
      </c>
      <c r="R13" s="10">
        <v>23</v>
      </c>
      <c r="S13" s="10">
        <v>32</v>
      </c>
      <c r="T13" s="10">
        <v>53</v>
      </c>
      <c r="U13" s="10">
        <v>43</v>
      </c>
      <c r="V13" s="10">
        <v>17</v>
      </c>
      <c r="W13" s="10">
        <v>16</v>
      </c>
      <c r="X13" s="10">
        <v>15</v>
      </c>
      <c r="Y13" s="10">
        <v>53</v>
      </c>
      <c r="Z13" s="10">
        <v>39</v>
      </c>
      <c r="AA13" s="10">
        <v>24</v>
      </c>
      <c r="AB13" s="10">
        <v>67</v>
      </c>
      <c r="AC13" s="10">
        <v>7</v>
      </c>
      <c r="AD13" s="10">
        <v>42</v>
      </c>
      <c r="AE13" s="10">
        <v>48</v>
      </c>
      <c r="AF13" s="10">
        <v>84</v>
      </c>
      <c r="AG13" s="10">
        <v>45</v>
      </c>
      <c r="AH13" s="10">
        <v>4</v>
      </c>
      <c r="AI13" s="10">
        <v>54</v>
      </c>
      <c r="AJ13" s="10">
        <v>14</v>
      </c>
      <c r="AK13" s="10">
        <v>4</v>
      </c>
      <c r="AL13" s="10">
        <v>13</v>
      </c>
      <c r="AM13" s="10">
        <v>27</v>
      </c>
      <c r="AN13" s="10">
        <v>15</v>
      </c>
      <c r="AO13" s="10">
        <v>1</v>
      </c>
      <c r="AP13" s="10">
        <v>5</v>
      </c>
      <c r="AQ13" s="10">
        <v>3</v>
      </c>
      <c r="AR13" s="10">
        <v>95</v>
      </c>
      <c r="AS13" s="8"/>
    </row>
    <row r="14" spans="1:45" x14ac:dyDescent="0.2">
      <c r="A14" s="24"/>
      <c r="B14" s="24"/>
      <c r="C14" s="11" t="s">
        <v>118</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8"/>
    </row>
    <row r="15" spans="1:45" x14ac:dyDescent="0.2">
      <c r="A15" s="26"/>
      <c r="B15" s="23" t="s">
        <v>276</v>
      </c>
      <c r="C15" s="9">
        <v>0.21281864268430001</v>
      </c>
      <c r="D15" s="9">
        <v>0.1484337452608</v>
      </c>
      <c r="E15" s="9">
        <v>0.18068932987559999</v>
      </c>
      <c r="F15" s="9">
        <v>0.2672083342055</v>
      </c>
      <c r="G15" s="9">
        <v>0.25375505489110001</v>
      </c>
      <c r="H15" s="9">
        <v>0.2003421139463</v>
      </c>
      <c r="I15" s="9">
        <v>0.177825823125</v>
      </c>
      <c r="J15" s="9">
        <v>0.25181603996009999</v>
      </c>
      <c r="K15" s="9">
        <v>0.2133140690243</v>
      </c>
      <c r="L15" s="9">
        <v>0.20051330339990001</v>
      </c>
      <c r="M15" s="9">
        <v>0.21305081223780001</v>
      </c>
      <c r="N15" s="9">
        <v>0.46771077873349998</v>
      </c>
      <c r="O15" s="9">
        <v>0.19835307468569999</v>
      </c>
      <c r="P15" s="9">
        <v>0.19773407562779999</v>
      </c>
      <c r="Q15" s="9">
        <v>0.18543192781019999</v>
      </c>
      <c r="R15" s="9">
        <v>0.19396813957139999</v>
      </c>
      <c r="S15" s="9">
        <v>0.25613482401019999</v>
      </c>
      <c r="T15" s="9">
        <v>0.23234450237330001</v>
      </c>
      <c r="U15" s="9">
        <v>0.20702187183449999</v>
      </c>
      <c r="V15" s="9">
        <v>0.42114978566349998</v>
      </c>
      <c r="W15" s="9">
        <v>0.30278647058879998</v>
      </c>
      <c r="X15" s="9">
        <v>0.21219377251800001</v>
      </c>
      <c r="Y15" s="9">
        <v>0.21044228874160001</v>
      </c>
      <c r="Z15" s="9">
        <v>0.17783435839129999</v>
      </c>
      <c r="AA15" s="9">
        <v>0.14522500030179999</v>
      </c>
      <c r="AB15" s="9">
        <v>0.18375985008099999</v>
      </c>
      <c r="AC15" s="9">
        <v>0.61479008942159996</v>
      </c>
      <c r="AD15" s="9">
        <v>0.2497940229034</v>
      </c>
      <c r="AE15" s="9">
        <v>0.1523278810225</v>
      </c>
      <c r="AF15" s="9">
        <v>0.18835078502620001</v>
      </c>
      <c r="AG15" s="9">
        <v>0.17551132235719999</v>
      </c>
      <c r="AH15" s="9">
        <v>0</v>
      </c>
      <c r="AI15" s="9">
        <v>0.27295379751659998</v>
      </c>
      <c r="AJ15" s="9">
        <v>0.1572736359828</v>
      </c>
      <c r="AK15" s="9">
        <v>0.36890257548799998</v>
      </c>
      <c r="AL15" s="9">
        <v>0.34049152437120001</v>
      </c>
      <c r="AM15" s="9">
        <v>0.17542408598600001</v>
      </c>
      <c r="AN15" s="9">
        <v>0.14514384359730001</v>
      </c>
      <c r="AO15" s="9">
        <v>0</v>
      </c>
      <c r="AP15" s="9">
        <v>0.13507145020710001</v>
      </c>
      <c r="AQ15" s="9">
        <v>0.1538111847767</v>
      </c>
      <c r="AR15" s="9">
        <v>0.20254691425259999</v>
      </c>
      <c r="AS15" s="8"/>
    </row>
    <row r="16" spans="1:45" x14ac:dyDescent="0.2">
      <c r="A16" s="24"/>
      <c r="B16" s="24"/>
      <c r="C16" s="10">
        <v>168</v>
      </c>
      <c r="D16" s="10">
        <v>12</v>
      </c>
      <c r="E16" s="10">
        <v>33</v>
      </c>
      <c r="F16" s="10">
        <v>39</v>
      </c>
      <c r="G16" s="10">
        <v>36</v>
      </c>
      <c r="H16" s="10">
        <v>44</v>
      </c>
      <c r="I16" s="10">
        <v>78</v>
      </c>
      <c r="J16" s="10">
        <v>88</v>
      </c>
      <c r="K16" s="10">
        <v>88</v>
      </c>
      <c r="L16" s="10">
        <v>51</v>
      </c>
      <c r="M16" s="10">
        <v>23</v>
      </c>
      <c r="N16" s="10">
        <v>4</v>
      </c>
      <c r="O16" s="10">
        <v>11</v>
      </c>
      <c r="P16" s="10">
        <v>9</v>
      </c>
      <c r="Q16" s="10">
        <v>34</v>
      </c>
      <c r="R16" s="10">
        <v>18</v>
      </c>
      <c r="S16" s="10">
        <v>26</v>
      </c>
      <c r="T16" s="10">
        <v>45</v>
      </c>
      <c r="U16" s="10">
        <v>25</v>
      </c>
      <c r="V16" s="10">
        <v>25</v>
      </c>
      <c r="W16" s="10">
        <v>12</v>
      </c>
      <c r="X16" s="10">
        <v>9</v>
      </c>
      <c r="Y16" s="10">
        <v>29</v>
      </c>
      <c r="Z16" s="10">
        <v>25</v>
      </c>
      <c r="AA16" s="10">
        <v>11</v>
      </c>
      <c r="AB16" s="10">
        <v>57</v>
      </c>
      <c r="AC16" s="10">
        <v>24</v>
      </c>
      <c r="AD16" s="10">
        <v>30</v>
      </c>
      <c r="AE16" s="10">
        <v>22</v>
      </c>
      <c r="AF16" s="10">
        <v>54</v>
      </c>
      <c r="AG16" s="10">
        <v>37</v>
      </c>
      <c r="AH16" s="10">
        <v>0</v>
      </c>
      <c r="AI16" s="10">
        <v>39</v>
      </c>
      <c r="AJ16" s="10">
        <v>8</v>
      </c>
      <c r="AK16" s="10">
        <v>3</v>
      </c>
      <c r="AL16" s="10">
        <v>8</v>
      </c>
      <c r="AM16" s="10">
        <v>16</v>
      </c>
      <c r="AN16" s="10">
        <v>9</v>
      </c>
      <c r="AO16" s="10">
        <v>0</v>
      </c>
      <c r="AP16" s="10">
        <v>3</v>
      </c>
      <c r="AQ16" s="10">
        <v>2</v>
      </c>
      <c r="AR16" s="10">
        <v>80</v>
      </c>
      <c r="AS16" s="8"/>
    </row>
    <row r="17" spans="1:45" x14ac:dyDescent="0.2">
      <c r="A17" s="24"/>
      <c r="B17" s="24"/>
      <c r="C17" s="11" t="s">
        <v>118</v>
      </c>
      <c r="D17" s="11"/>
      <c r="E17" s="11"/>
      <c r="F17" s="11"/>
      <c r="G17" s="11"/>
      <c r="H17" s="11"/>
      <c r="I17" s="11"/>
      <c r="J17" s="11"/>
      <c r="K17" s="11"/>
      <c r="L17" s="11"/>
      <c r="M17" s="11"/>
      <c r="N17" s="11"/>
      <c r="O17" s="11"/>
      <c r="P17" s="11"/>
      <c r="Q17" s="11"/>
      <c r="R17" s="11"/>
      <c r="S17" s="11"/>
      <c r="T17" s="11"/>
      <c r="U17" s="11"/>
      <c r="V17" s="12" t="s">
        <v>277</v>
      </c>
      <c r="W17" s="11"/>
      <c r="X17" s="11"/>
      <c r="Y17" s="11"/>
      <c r="Z17" s="11"/>
      <c r="AA17" s="11"/>
      <c r="AB17" s="11"/>
      <c r="AC17" s="12" t="s">
        <v>278</v>
      </c>
      <c r="AD17" s="11"/>
      <c r="AE17" s="11"/>
      <c r="AF17" s="11"/>
      <c r="AG17" s="11"/>
      <c r="AH17" s="11"/>
      <c r="AI17" s="11"/>
      <c r="AJ17" s="11"/>
      <c r="AK17" s="11"/>
      <c r="AL17" s="11"/>
      <c r="AM17" s="11"/>
      <c r="AN17" s="11"/>
      <c r="AO17" s="11"/>
      <c r="AP17" s="11"/>
      <c r="AQ17" s="11"/>
      <c r="AR17" s="11"/>
      <c r="AS17" s="8"/>
    </row>
    <row r="18" spans="1:45" x14ac:dyDescent="0.2">
      <c r="A18" s="26"/>
      <c r="B18" s="23" t="s">
        <v>56</v>
      </c>
      <c r="C18" s="9">
        <v>1</v>
      </c>
      <c r="D18" s="9">
        <v>1</v>
      </c>
      <c r="E18" s="9">
        <v>1</v>
      </c>
      <c r="F18" s="9">
        <v>1</v>
      </c>
      <c r="G18" s="9">
        <v>1</v>
      </c>
      <c r="H18" s="9">
        <v>1</v>
      </c>
      <c r="I18" s="9">
        <v>1</v>
      </c>
      <c r="J18" s="9">
        <v>1</v>
      </c>
      <c r="K18" s="9">
        <v>1</v>
      </c>
      <c r="L18" s="9">
        <v>1</v>
      </c>
      <c r="M18" s="9">
        <v>1</v>
      </c>
      <c r="N18" s="9">
        <v>1</v>
      </c>
      <c r="O18" s="9">
        <v>1</v>
      </c>
      <c r="P18" s="9">
        <v>1</v>
      </c>
      <c r="Q18" s="9">
        <v>1</v>
      </c>
      <c r="R18" s="9">
        <v>1</v>
      </c>
      <c r="S18" s="9">
        <v>1</v>
      </c>
      <c r="T18" s="9">
        <v>1</v>
      </c>
      <c r="U18" s="9">
        <v>1</v>
      </c>
      <c r="V18" s="9">
        <v>1</v>
      </c>
      <c r="W18" s="9">
        <v>1</v>
      </c>
      <c r="X18" s="9">
        <v>1</v>
      </c>
      <c r="Y18" s="9">
        <v>1</v>
      </c>
      <c r="Z18" s="9">
        <v>1</v>
      </c>
      <c r="AA18" s="9">
        <v>1</v>
      </c>
      <c r="AB18" s="9">
        <v>1</v>
      </c>
      <c r="AC18" s="9">
        <v>1</v>
      </c>
      <c r="AD18" s="9">
        <v>1</v>
      </c>
      <c r="AE18" s="9">
        <v>1</v>
      </c>
      <c r="AF18" s="9">
        <v>1</v>
      </c>
      <c r="AG18" s="9">
        <v>1</v>
      </c>
      <c r="AH18" s="9">
        <v>1</v>
      </c>
      <c r="AI18" s="9">
        <v>1</v>
      </c>
      <c r="AJ18" s="9">
        <v>1</v>
      </c>
      <c r="AK18" s="9">
        <v>1</v>
      </c>
      <c r="AL18" s="9">
        <v>1</v>
      </c>
      <c r="AM18" s="9">
        <v>1</v>
      </c>
      <c r="AN18" s="9">
        <v>1</v>
      </c>
      <c r="AO18" s="9">
        <v>1</v>
      </c>
      <c r="AP18" s="9">
        <v>1</v>
      </c>
      <c r="AQ18" s="9">
        <v>1</v>
      </c>
      <c r="AR18" s="9">
        <v>1</v>
      </c>
      <c r="AS18" s="8"/>
    </row>
    <row r="19" spans="1:45" x14ac:dyDescent="0.2">
      <c r="A19" s="24"/>
      <c r="B19" s="24"/>
      <c r="C19" s="10">
        <v>745</v>
      </c>
      <c r="D19" s="10">
        <v>68</v>
      </c>
      <c r="E19" s="10">
        <v>138</v>
      </c>
      <c r="F19" s="10">
        <v>137</v>
      </c>
      <c r="G19" s="10">
        <v>158</v>
      </c>
      <c r="H19" s="10">
        <v>232</v>
      </c>
      <c r="I19" s="10">
        <v>403</v>
      </c>
      <c r="J19" s="10">
        <v>334</v>
      </c>
      <c r="K19" s="10">
        <v>361</v>
      </c>
      <c r="L19" s="10">
        <v>244</v>
      </c>
      <c r="M19" s="10">
        <v>126</v>
      </c>
      <c r="N19" s="10">
        <v>8</v>
      </c>
      <c r="O19" s="10">
        <v>51</v>
      </c>
      <c r="P19" s="10">
        <v>35</v>
      </c>
      <c r="Q19" s="10">
        <v>146</v>
      </c>
      <c r="R19" s="10">
        <v>86</v>
      </c>
      <c r="S19" s="10">
        <v>117</v>
      </c>
      <c r="T19" s="10">
        <v>177</v>
      </c>
      <c r="U19" s="10">
        <v>133</v>
      </c>
      <c r="V19" s="10">
        <v>59</v>
      </c>
      <c r="W19" s="10">
        <v>40</v>
      </c>
      <c r="X19" s="10">
        <v>35</v>
      </c>
      <c r="Y19" s="10">
        <v>128</v>
      </c>
      <c r="Z19" s="10">
        <v>127</v>
      </c>
      <c r="AA19" s="10">
        <v>79</v>
      </c>
      <c r="AB19" s="10">
        <v>277</v>
      </c>
      <c r="AC19" s="10">
        <v>39</v>
      </c>
      <c r="AD19" s="10">
        <v>104</v>
      </c>
      <c r="AE19" s="10">
        <v>133</v>
      </c>
      <c r="AF19" s="10">
        <v>271</v>
      </c>
      <c r="AG19" s="10">
        <v>188</v>
      </c>
      <c r="AH19" s="10">
        <v>7</v>
      </c>
      <c r="AI19" s="10">
        <v>144</v>
      </c>
      <c r="AJ19" s="10">
        <v>40</v>
      </c>
      <c r="AK19" s="10">
        <v>14</v>
      </c>
      <c r="AL19" s="10">
        <v>29</v>
      </c>
      <c r="AM19" s="10">
        <v>92</v>
      </c>
      <c r="AN19" s="10">
        <v>36</v>
      </c>
      <c r="AO19" s="10">
        <v>3</v>
      </c>
      <c r="AP19" s="10">
        <v>24</v>
      </c>
      <c r="AQ19" s="10">
        <v>6</v>
      </c>
      <c r="AR19" s="10">
        <v>357</v>
      </c>
      <c r="AS19" s="8"/>
    </row>
    <row r="20" spans="1:45" x14ac:dyDescent="0.2">
      <c r="A20" s="24"/>
      <c r="B20" s="24"/>
      <c r="C20" s="11" t="s">
        <v>118</v>
      </c>
      <c r="D20" s="11" t="s">
        <v>118</v>
      </c>
      <c r="E20" s="11" t="s">
        <v>118</v>
      </c>
      <c r="F20" s="11" t="s">
        <v>118</v>
      </c>
      <c r="G20" s="11" t="s">
        <v>118</v>
      </c>
      <c r="H20" s="11" t="s">
        <v>118</v>
      </c>
      <c r="I20" s="11" t="s">
        <v>118</v>
      </c>
      <c r="J20" s="11" t="s">
        <v>118</v>
      </c>
      <c r="K20" s="11" t="s">
        <v>118</v>
      </c>
      <c r="L20" s="11" t="s">
        <v>118</v>
      </c>
      <c r="M20" s="11" t="s">
        <v>118</v>
      </c>
      <c r="N20" s="11" t="s">
        <v>118</v>
      </c>
      <c r="O20" s="11" t="s">
        <v>118</v>
      </c>
      <c r="P20" s="11" t="s">
        <v>118</v>
      </c>
      <c r="Q20" s="11" t="s">
        <v>118</v>
      </c>
      <c r="R20" s="11" t="s">
        <v>118</v>
      </c>
      <c r="S20" s="11" t="s">
        <v>118</v>
      </c>
      <c r="T20" s="11" t="s">
        <v>118</v>
      </c>
      <c r="U20" s="11" t="s">
        <v>118</v>
      </c>
      <c r="V20" s="11" t="s">
        <v>118</v>
      </c>
      <c r="W20" s="11" t="s">
        <v>118</v>
      </c>
      <c r="X20" s="11" t="s">
        <v>118</v>
      </c>
      <c r="Y20" s="11" t="s">
        <v>118</v>
      </c>
      <c r="Z20" s="11" t="s">
        <v>118</v>
      </c>
      <c r="AA20" s="11" t="s">
        <v>118</v>
      </c>
      <c r="AB20" s="11" t="s">
        <v>118</v>
      </c>
      <c r="AC20" s="11" t="s">
        <v>118</v>
      </c>
      <c r="AD20" s="11" t="s">
        <v>118</v>
      </c>
      <c r="AE20" s="11" t="s">
        <v>118</v>
      </c>
      <c r="AF20" s="11" t="s">
        <v>118</v>
      </c>
      <c r="AG20" s="11" t="s">
        <v>118</v>
      </c>
      <c r="AH20" s="11" t="s">
        <v>118</v>
      </c>
      <c r="AI20" s="11" t="s">
        <v>118</v>
      </c>
      <c r="AJ20" s="11" t="s">
        <v>118</v>
      </c>
      <c r="AK20" s="11" t="s">
        <v>118</v>
      </c>
      <c r="AL20" s="11" t="s">
        <v>118</v>
      </c>
      <c r="AM20" s="11" t="s">
        <v>118</v>
      </c>
      <c r="AN20" s="11" t="s">
        <v>118</v>
      </c>
      <c r="AO20" s="11" t="s">
        <v>118</v>
      </c>
      <c r="AP20" s="11" t="s">
        <v>118</v>
      </c>
      <c r="AQ20" s="11" t="s">
        <v>118</v>
      </c>
      <c r="AR20" s="11" t="s">
        <v>118</v>
      </c>
      <c r="AS20" s="8"/>
    </row>
    <row r="21" spans="1:45" x14ac:dyDescent="0.2">
      <c r="A21" s="13" t="s">
        <v>279</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20"/>
    </row>
    <row r="22" spans="1:45" x14ac:dyDescent="0.2">
      <c r="A22" s="15" t="s">
        <v>135</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row>
  </sheetData>
  <mergeCells count="16">
    <mergeCell ref="B12:B14"/>
    <mergeCell ref="B15:B17"/>
    <mergeCell ref="B18:B20"/>
    <mergeCell ref="A6:A20"/>
    <mergeCell ref="AP2:AR2"/>
    <mergeCell ref="A2:C2"/>
    <mergeCell ref="A3:B5"/>
    <mergeCell ref="B6:B8"/>
    <mergeCell ref="B9:B11"/>
    <mergeCell ref="AI3:AR3"/>
    <mergeCell ref="D3:H3"/>
    <mergeCell ref="I3:J3"/>
    <mergeCell ref="K3:N3"/>
    <mergeCell ref="O3:U3"/>
    <mergeCell ref="V3:AB3"/>
    <mergeCell ref="AC3:AH3"/>
  </mergeCells>
  <hyperlinks>
    <hyperlink ref="A1" location="'TOC'!A1:A1" display="Back to TOC"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T259"/>
  <sheetViews>
    <sheetView workbookViewId="0">
      <pane xSplit="3" ySplit="5" topLeftCell="D6" activePane="bottomRight" state="frozen"/>
      <selection pane="topRight"/>
      <selection pane="bottomLeft"/>
      <selection pane="bottomRight" activeCell="D6" sqref="D6"/>
    </sheetView>
  </sheetViews>
  <sheetFormatPr baseColWidth="10" defaultColWidth="8.83203125" defaultRowHeight="15" x14ac:dyDescent="0.2"/>
  <cols>
    <col min="1" max="1" width="50" style="2" bestFit="1" customWidth="1"/>
    <col min="2" max="2" width="25" style="1" bestFit="1" customWidth="1"/>
    <col min="3" max="3" width="20" style="1" bestFit="1" customWidth="1"/>
    <col min="4" max="45" width="12.6640625" style="1" customWidth="1"/>
  </cols>
  <sheetData>
    <row r="1" spans="1:46"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8"/>
    </row>
    <row r="2" spans="1:46" ht="36" customHeight="1" x14ac:dyDescent="0.2">
      <c r="A2" s="29" t="s">
        <v>280</v>
      </c>
      <c r="B2" s="28"/>
      <c r="C2" s="28"/>
      <c r="D2" s="28"/>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19"/>
      <c r="AT2" s="8"/>
    </row>
    <row r="3" spans="1:46" ht="37" customHeight="1" x14ac:dyDescent="0.2">
      <c r="A3" s="30"/>
      <c r="B3" s="28"/>
      <c r="C3" s="28"/>
      <c r="D3" s="17" t="s">
        <v>56</v>
      </c>
      <c r="E3" s="31" t="s">
        <v>57</v>
      </c>
      <c r="F3" s="28"/>
      <c r="G3" s="28"/>
      <c r="H3" s="28"/>
      <c r="I3" s="28"/>
      <c r="J3" s="31" t="s">
        <v>58</v>
      </c>
      <c r="K3" s="28"/>
      <c r="L3" s="31" t="s">
        <v>59</v>
      </c>
      <c r="M3" s="28"/>
      <c r="N3" s="28"/>
      <c r="O3" s="28"/>
      <c r="P3" s="31" t="s">
        <v>60</v>
      </c>
      <c r="Q3" s="28"/>
      <c r="R3" s="28"/>
      <c r="S3" s="28"/>
      <c r="T3" s="28"/>
      <c r="U3" s="28"/>
      <c r="V3" s="28"/>
      <c r="W3" s="31" t="s">
        <v>61</v>
      </c>
      <c r="X3" s="28"/>
      <c r="Y3" s="28"/>
      <c r="Z3" s="28"/>
      <c r="AA3" s="28"/>
      <c r="AB3" s="28"/>
      <c r="AC3" s="28"/>
      <c r="AD3" s="31" t="s">
        <v>62</v>
      </c>
      <c r="AE3" s="28"/>
      <c r="AF3" s="28"/>
      <c r="AG3" s="28"/>
      <c r="AH3" s="28"/>
      <c r="AI3" s="28"/>
      <c r="AJ3" s="31" t="s">
        <v>63</v>
      </c>
      <c r="AK3" s="28"/>
      <c r="AL3" s="28"/>
      <c r="AM3" s="28"/>
      <c r="AN3" s="28"/>
      <c r="AO3" s="28"/>
      <c r="AP3" s="28"/>
      <c r="AQ3" s="28"/>
      <c r="AR3" s="28"/>
      <c r="AS3" s="28"/>
      <c r="AT3" s="8"/>
    </row>
    <row r="4" spans="1:46" ht="16" customHeight="1" x14ac:dyDescent="0.2">
      <c r="A4" s="32"/>
      <c r="B4" s="28"/>
      <c r="C4" s="28"/>
      <c r="D4" s="18" t="s">
        <v>64</v>
      </c>
      <c r="E4" s="18" t="s">
        <v>64</v>
      </c>
      <c r="F4" s="18" t="s">
        <v>65</v>
      </c>
      <c r="G4" s="18" t="s">
        <v>66</v>
      </c>
      <c r="H4" s="18" t="s">
        <v>67</v>
      </c>
      <c r="I4" s="18" t="s">
        <v>68</v>
      </c>
      <c r="J4" s="18" t="s">
        <v>64</v>
      </c>
      <c r="K4" s="18" t="s">
        <v>65</v>
      </c>
      <c r="L4" s="18" t="s">
        <v>64</v>
      </c>
      <c r="M4" s="18" t="s">
        <v>65</v>
      </c>
      <c r="N4" s="18" t="s">
        <v>66</v>
      </c>
      <c r="O4" s="18" t="s">
        <v>67</v>
      </c>
      <c r="P4" s="18" t="s">
        <v>64</v>
      </c>
      <c r="Q4" s="18" t="s">
        <v>65</v>
      </c>
      <c r="R4" s="18" t="s">
        <v>66</v>
      </c>
      <c r="S4" s="18" t="s">
        <v>67</v>
      </c>
      <c r="T4" s="18" t="s">
        <v>68</v>
      </c>
      <c r="U4" s="18" t="s">
        <v>69</v>
      </c>
      <c r="V4" s="18" t="s">
        <v>70</v>
      </c>
      <c r="W4" s="18" t="s">
        <v>64</v>
      </c>
      <c r="X4" s="18" t="s">
        <v>65</v>
      </c>
      <c r="Y4" s="18" t="s">
        <v>66</v>
      </c>
      <c r="Z4" s="18" t="s">
        <v>67</v>
      </c>
      <c r="AA4" s="18" t="s">
        <v>68</v>
      </c>
      <c r="AB4" s="18" t="s">
        <v>69</v>
      </c>
      <c r="AC4" s="18" t="s">
        <v>70</v>
      </c>
      <c r="AD4" s="18" t="s">
        <v>64</v>
      </c>
      <c r="AE4" s="18" t="s">
        <v>65</v>
      </c>
      <c r="AF4" s="18" t="s">
        <v>66</v>
      </c>
      <c r="AG4" s="18" t="s">
        <v>67</v>
      </c>
      <c r="AH4" s="18" t="s">
        <v>68</v>
      </c>
      <c r="AI4" s="18" t="s">
        <v>69</v>
      </c>
      <c r="AJ4" s="18" t="s">
        <v>64</v>
      </c>
      <c r="AK4" s="18" t="s">
        <v>65</v>
      </c>
      <c r="AL4" s="18" t="s">
        <v>66</v>
      </c>
      <c r="AM4" s="18" t="s">
        <v>67</v>
      </c>
      <c r="AN4" s="18" t="s">
        <v>68</v>
      </c>
      <c r="AO4" s="18" t="s">
        <v>69</v>
      </c>
      <c r="AP4" s="18" t="s">
        <v>70</v>
      </c>
      <c r="AQ4" s="18" t="s">
        <v>71</v>
      </c>
      <c r="AR4" s="18" t="s">
        <v>72</v>
      </c>
      <c r="AS4" s="18" t="s">
        <v>73</v>
      </c>
      <c r="AT4" s="8"/>
    </row>
    <row r="5" spans="1:46" ht="25" x14ac:dyDescent="0.2">
      <c r="A5" s="32"/>
      <c r="B5" s="28"/>
      <c r="C5" s="28"/>
      <c r="D5" s="17" t="s">
        <v>74</v>
      </c>
      <c r="E5" s="17" t="s">
        <v>75</v>
      </c>
      <c r="F5" s="17" t="s">
        <v>76</v>
      </c>
      <c r="G5" s="17" t="s">
        <v>77</v>
      </c>
      <c r="H5" s="17" t="s">
        <v>78</v>
      </c>
      <c r="I5" s="17" t="s">
        <v>79</v>
      </c>
      <c r="J5" s="17" t="s">
        <v>80</v>
      </c>
      <c r="K5" s="17" t="s">
        <v>81</v>
      </c>
      <c r="L5" s="17" t="s">
        <v>82</v>
      </c>
      <c r="M5" s="17" t="s">
        <v>83</v>
      </c>
      <c r="N5" s="17" t="s">
        <v>84</v>
      </c>
      <c r="O5" s="17" t="s">
        <v>85</v>
      </c>
      <c r="P5" s="17" t="s">
        <v>86</v>
      </c>
      <c r="Q5" s="17" t="s">
        <v>87</v>
      </c>
      <c r="R5" s="17" t="s">
        <v>88</v>
      </c>
      <c r="S5" s="17" t="s">
        <v>89</v>
      </c>
      <c r="T5" s="17" t="s">
        <v>90</v>
      </c>
      <c r="U5" s="17" t="s">
        <v>91</v>
      </c>
      <c r="V5" s="17" t="s">
        <v>92</v>
      </c>
      <c r="W5" s="17" t="s">
        <v>93</v>
      </c>
      <c r="X5" s="17" t="s">
        <v>94</v>
      </c>
      <c r="Y5" s="17" t="s">
        <v>95</v>
      </c>
      <c r="Z5" s="17" t="s">
        <v>96</v>
      </c>
      <c r="AA5" s="17" t="s">
        <v>97</v>
      </c>
      <c r="AB5" s="17" t="s">
        <v>98</v>
      </c>
      <c r="AC5" s="17" t="s">
        <v>99</v>
      </c>
      <c r="AD5" s="17" t="s">
        <v>100</v>
      </c>
      <c r="AE5" s="17" t="s">
        <v>101</v>
      </c>
      <c r="AF5" s="17" t="s">
        <v>102</v>
      </c>
      <c r="AG5" s="17" t="s">
        <v>103</v>
      </c>
      <c r="AH5" s="17" t="s">
        <v>104</v>
      </c>
      <c r="AI5" s="17" t="s">
        <v>105</v>
      </c>
      <c r="AJ5" s="17" t="s">
        <v>106</v>
      </c>
      <c r="AK5" s="17" t="s">
        <v>107</v>
      </c>
      <c r="AL5" s="17" t="s">
        <v>108</v>
      </c>
      <c r="AM5" s="17" t="s">
        <v>109</v>
      </c>
      <c r="AN5" s="17" t="s">
        <v>110</v>
      </c>
      <c r="AO5" s="17" t="s">
        <v>111</v>
      </c>
      <c r="AP5" s="17" t="s">
        <v>112</v>
      </c>
      <c r="AQ5" s="17" t="s">
        <v>113</v>
      </c>
      <c r="AR5" s="17" t="s">
        <v>114</v>
      </c>
      <c r="AS5" s="17" t="s">
        <v>115</v>
      </c>
      <c r="AT5" s="8"/>
    </row>
    <row r="6" spans="1:46" x14ac:dyDescent="0.2">
      <c r="A6" s="25" t="s">
        <v>281</v>
      </c>
      <c r="B6" s="23" t="s">
        <v>282</v>
      </c>
      <c r="C6" s="23" t="s">
        <v>283</v>
      </c>
      <c r="D6" s="9">
        <v>0.34759703782439999</v>
      </c>
      <c r="E6" s="9">
        <v>0.46461730410300001</v>
      </c>
      <c r="F6" s="9">
        <v>0.42092093847189999</v>
      </c>
      <c r="G6" s="9">
        <v>0.3473649551029</v>
      </c>
      <c r="H6" s="9">
        <v>0.31541857280129998</v>
      </c>
      <c r="I6" s="9">
        <v>0.26739984424329999</v>
      </c>
      <c r="J6" s="9">
        <v>0.34160050776649997</v>
      </c>
      <c r="K6" s="9">
        <v>0.35972092447460002</v>
      </c>
      <c r="L6" s="9">
        <v>0.37438345524630001</v>
      </c>
      <c r="M6" s="9">
        <v>0.31964150624609999</v>
      </c>
      <c r="N6" s="9">
        <v>0.33099841533919999</v>
      </c>
      <c r="O6" s="9">
        <v>0.43262283198320001</v>
      </c>
      <c r="P6" s="9">
        <v>0.26799020091089998</v>
      </c>
      <c r="Q6" s="9">
        <v>0.36463288306250002</v>
      </c>
      <c r="R6" s="9">
        <v>0.39082128189679999</v>
      </c>
      <c r="S6" s="9">
        <v>0.45533996262159998</v>
      </c>
      <c r="T6" s="9">
        <v>0.37491712757020002</v>
      </c>
      <c r="U6" s="9">
        <v>0.2354691039898</v>
      </c>
      <c r="V6" s="9">
        <v>0.37507542205380001</v>
      </c>
      <c r="W6" s="9">
        <v>0.13974320338769999</v>
      </c>
      <c r="X6" s="9">
        <v>0.18223189849419999</v>
      </c>
      <c r="Y6" s="9">
        <v>0.15314245718540001</v>
      </c>
      <c r="Z6" s="9">
        <v>0.36467171143389998</v>
      </c>
      <c r="AA6" s="9">
        <v>0.39445675963479998</v>
      </c>
      <c r="AB6" s="9">
        <v>0.31254011204460003</v>
      </c>
      <c r="AC6" s="9">
        <v>0.44089582902539998</v>
      </c>
      <c r="AD6" s="9">
        <v>0.2053089226673</v>
      </c>
      <c r="AE6" s="9">
        <v>0.13751222819869999</v>
      </c>
      <c r="AF6" s="9">
        <v>0.41418695841160003</v>
      </c>
      <c r="AG6" s="9">
        <v>0.33378783856859989</v>
      </c>
      <c r="AH6" s="9">
        <v>0.47227505294200001</v>
      </c>
      <c r="AI6" s="9">
        <v>0.5436089324194</v>
      </c>
      <c r="AJ6" s="9">
        <v>0.2442663212641</v>
      </c>
      <c r="AK6" s="9">
        <v>0.48919437099110002</v>
      </c>
      <c r="AL6" s="9">
        <v>0.43760350722149999</v>
      </c>
      <c r="AM6" s="9">
        <v>0.26927329075540002</v>
      </c>
      <c r="AN6" s="9">
        <v>0.34815579456410001</v>
      </c>
      <c r="AO6" s="9">
        <v>0.1745448171691</v>
      </c>
      <c r="AP6" s="9">
        <v>0</v>
      </c>
      <c r="AQ6" s="9">
        <v>0.50808209979270003</v>
      </c>
      <c r="AR6" s="9">
        <v>0.21532531691330001</v>
      </c>
      <c r="AS6" s="9">
        <v>0.38514270542779999</v>
      </c>
      <c r="AT6" s="8"/>
    </row>
    <row r="7" spans="1:46" x14ac:dyDescent="0.2">
      <c r="A7" s="32"/>
      <c r="B7" s="24"/>
      <c r="C7" s="24"/>
      <c r="D7" s="10">
        <v>263</v>
      </c>
      <c r="E7" s="10">
        <v>32</v>
      </c>
      <c r="F7" s="10">
        <v>63</v>
      </c>
      <c r="G7" s="10">
        <v>46</v>
      </c>
      <c r="H7" s="10">
        <v>51</v>
      </c>
      <c r="I7" s="10">
        <v>67</v>
      </c>
      <c r="J7" s="10">
        <v>144</v>
      </c>
      <c r="K7" s="10">
        <v>118</v>
      </c>
      <c r="L7" s="10">
        <v>142</v>
      </c>
      <c r="M7" s="10">
        <v>74</v>
      </c>
      <c r="N7" s="10">
        <v>42</v>
      </c>
      <c r="O7" s="10">
        <v>4</v>
      </c>
      <c r="P7" s="10">
        <v>13</v>
      </c>
      <c r="Q7" s="10">
        <v>13</v>
      </c>
      <c r="R7" s="10">
        <v>58</v>
      </c>
      <c r="S7" s="10">
        <v>40</v>
      </c>
      <c r="T7" s="10">
        <v>51</v>
      </c>
      <c r="U7" s="10">
        <v>47</v>
      </c>
      <c r="V7" s="10">
        <v>41</v>
      </c>
      <c r="W7" s="10">
        <v>8</v>
      </c>
      <c r="X7" s="10">
        <v>7</v>
      </c>
      <c r="Y7" s="10">
        <v>7</v>
      </c>
      <c r="Z7" s="10">
        <v>45</v>
      </c>
      <c r="AA7" s="10">
        <v>44</v>
      </c>
      <c r="AB7" s="10">
        <v>28</v>
      </c>
      <c r="AC7" s="10">
        <v>124</v>
      </c>
      <c r="AD7" s="10">
        <v>7</v>
      </c>
      <c r="AE7" s="10">
        <v>16</v>
      </c>
      <c r="AF7" s="10">
        <v>51</v>
      </c>
      <c r="AG7" s="10">
        <v>92</v>
      </c>
      <c r="AH7" s="10">
        <v>93</v>
      </c>
      <c r="AI7" s="10">
        <v>4</v>
      </c>
      <c r="AJ7" s="10">
        <v>33</v>
      </c>
      <c r="AK7" s="10">
        <v>16</v>
      </c>
      <c r="AL7" s="10">
        <v>6</v>
      </c>
      <c r="AM7" s="10">
        <v>9</v>
      </c>
      <c r="AN7" s="10">
        <v>37</v>
      </c>
      <c r="AO7" s="10">
        <v>8</v>
      </c>
      <c r="AP7" s="10">
        <v>0</v>
      </c>
      <c r="AQ7" s="10">
        <v>12</v>
      </c>
      <c r="AR7" s="10">
        <v>2</v>
      </c>
      <c r="AS7" s="10">
        <v>140</v>
      </c>
      <c r="AT7" s="8"/>
    </row>
    <row r="8" spans="1:46" x14ac:dyDescent="0.2">
      <c r="A8" s="32"/>
      <c r="B8" s="24"/>
      <c r="C8" s="24"/>
      <c r="D8" s="11" t="s">
        <v>118</v>
      </c>
      <c r="E8" s="11"/>
      <c r="F8" s="11"/>
      <c r="G8" s="11"/>
      <c r="H8" s="11"/>
      <c r="I8" s="11"/>
      <c r="J8" s="11"/>
      <c r="K8" s="11"/>
      <c r="L8" s="11"/>
      <c r="M8" s="11"/>
      <c r="N8" s="11"/>
      <c r="O8" s="11"/>
      <c r="P8" s="11"/>
      <c r="Q8" s="11"/>
      <c r="R8" s="11"/>
      <c r="S8" s="12" t="s">
        <v>171</v>
      </c>
      <c r="T8" s="11"/>
      <c r="U8" s="11"/>
      <c r="V8" s="11"/>
      <c r="W8" s="11"/>
      <c r="X8" s="11"/>
      <c r="Y8" s="11"/>
      <c r="Z8" s="11"/>
      <c r="AA8" s="12" t="s">
        <v>119</v>
      </c>
      <c r="AB8" s="11"/>
      <c r="AC8" s="12" t="s">
        <v>284</v>
      </c>
      <c r="AD8" s="11"/>
      <c r="AE8" s="11"/>
      <c r="AF8" s="12" t="s">
        <v>213</v>
      </c>
      <c r="AG8" s="12" t="s">
        <v>125</v>
      </c>
      <c r="AH8" s="12" t="s">
        <v>213</v>
      </c>
      <c r="AI8" s="11"/>
      <c r="AJ8" s="11"/>
      <c r="AK8" s="11"/>
      <c r="AL8" s="11"/>
      <c r="AM8" s="11"/>
      <c r="AN8" s="11"/>
      <c r="AO8" s="11"/>
      <c r="AP8" s="11"/>
      <c r="AQ8" s="11"/>
      <c r="AR8" s="11"/>
      <c r="AS8" s="11"/>
      <c r="AT8" s="8"/>
    </row>
    <row r="9" spans="1:46" x14ac:dyDescent="0.2">
      <c r="A9" s="26"/>
      <c r="B9" s="26"/>
      <c r="C9" s="23" t="s">
        <v>285</v>
      </c>
      <c r="D9" s="9">
        <v>0.41655725661429999</v>
      </c>
      <c r="E9" s="9">
        <v>0.28022170510260003</v>
      </c>
      <c r="F9" s="9">
        <v>0.36972685972300001</v>
      </c>
      <c r="G9" s="9">
        <v>0.46149365622939997</v>
      </c>
      <c r="H9" s="9">
        <v>0.46454712631240003</v>
      </c>
      <c r="I9" s="9">
        <v>0.4491979584386</v>
      </c>
      <c r="J9" s="9">
        <v>0.44435446295359998</v>
      </c>
      <c r="K9" s="9">
        <v>0.38244460360530003</v>
      </c>
      <c r="L9" s="9">
        <v>0.42174377096060001</v>
      </c>
      <c r="M9" s="9">
        <v>0.41476088788280002</v>
      </c>
      <c r="N9" s="9">
        <v>0.42223898349160011</v>
      </c>
      <c r="O9" s="9">
        <v>0.1350394907337</v>
      </c>
      <c r="P9" s="9">
        <v>0.19446451817050001</v>
      </c>
      <c r="Q9" s="9">
        <v>0.44345385214279998</v>
      </c>
      <c r="R9" s="9">
        <v>0.41955562375909999</v>
      </c>
      <c r="S9" s="9">
        <v>0.27971564794019999</v>
      </c>
      <c r="T9" s="9">
        <v>0.49055764028440002</v>
      </c>
      <c r="U9" s="9">
        <v>0.51715194528679997</v>
      </c>
      <c r="V9" s="9">
        <v>0.42792123726960002</v>
      </c>
      <c r="W9" s="9">
        <v>0.38206160277450002</v>
      </c>
      <c r="X9" s="9">
        <v>0.32769293175879999</v>
      </c>
      <c r="Y9" s="9">
        <v>0.41971556473580002</v>
      </c>
      <c r="Z9" s="9">
        <v>0.36717050902229997</v>
      </c>
      <c r="AA9" s="9">
        <v>0.47428319214970011</v>
      </c>
      <c r="AB9" s="9">
        <v>0.47093910178319998</v>
      </c>
      <c r="AC9" s="9">
        <v>0.42096233701820002</v>
      </c>
      <c r="AD9" s="9">
        <v>0.4005905738851</v>
      </c>
      <c r="AE9" s="9">
        <v>0.36698775148899998</v>
      </c>
      <c r="AF9" s="9">
        <v>0.38793760196690003</v>
      </c>
      <c r="AG9" s="9">
        <v>0.47979753512899997</v>
      </c>
      <c r="AH9" s="9">
        <v>0.39071929178710002</v>
      </c>
      <c r="AI9" s="9">
        <v>0.16044928048250001</v>
      </c>
      <c r="AJ9" s="9">
        <v>0.44689070493709998</v>
      </c>
      <c r="AK9" s="9">
        <v>0.37671236425769999</v>
      </c>
      <c r="AL9" s="9">
        <v>0.34298908432440001</v>
      </c>
      <c r="AM9" s="9">
        <v>0.60537580114370004</v>
      </c>
      <c r="AN9" s="9">
        <v>0.37755543241079997</v>
      </c>
      <c r="AO9" s="9">
        <v>0.47426300222020001</v>
      </c>
      <c r="AP9" s="9">
        <v>1</v>
      </c>
      <c r="AQ9" s="9">
        <v>0.33613731522329998</v>
      </c>
      <c r="AR9" s="9">
        <v>0</v>
      </c>
      <c r="AS9" s="9">
        <v>0.40937260386800001</v>
      </c>
      <c r="AT9" s="8"/>
    </row>
    <row r="10" spans="1:46" x14ac:dyDescent="0.2">
      <c r="A10" s="32"/>
      <c r="B10" s="24"/>
      <c r="C10" s="24"/>
      <c r="D10" s="10">
        <v>315</v>
      </c>
      <c r="E10" s="10">
        <v>20</v>
      </c>
      <c r="F10" s="10">
        <v>47</v>
      </c>
      <c r="G10" s="10">
        <v>66</v>
      </c>
      <c r="H10" s="10">
        <v>73</v>
      </c>
      <c r="I10" s="10">
        <v>100</v>
      </c>
      <c r="J10" s="10">
        <v>181</v>
      </c>
      <c r="K10" s="10">
        <v>130</v>
      </c>
      <c r="L10" s="10">
        <v>147</v>
      </c>
      <c r="M10" s="10">
        <v>111</v>
      </c>
      <c r="N10" s="10">
        <v>52</v>
      </c>
      <c r="O10" s="10">
        <v>2</v>
      </c>
      <c r="P10" s="10">
        <v>12</v>
      </c>
      <c r="Q10" s="10">
        <v>14</v>
      </c>
      <c r="R10" s="10">
        <v>64</v>
      </c>
      <c r="S10" s="10">
        <v>25</v>
      </c>
      <c r="T10" s="10">
        <v>53</v>
      </c>
      <c r="U10" s="10">
        <v>87</v>
      </c>
      <c r="V10" s="10">
        <v>60</v>
      </c>
      <c r="W10" s="10">
        <v>22</v>
      </c>
      <c r="X10" s="10">
        <v>13</v>
      </c>
      <c r="Y10" s="10">
        <v>14</v>
      </c>
      <c r="Z10" s="10">
        <v>47</v>
      </c>
      <c r="AA10" s="10">
        <v>62</v>
      </c>
      <c r="AB10" s="10">
        <v>38</v>
      </c>
      <c r="AC10" s="10">
        <v>119</v>
      </c>
      <c r="AD10" s="10">
        <v>15</v>
      </c>
      <c r="AE10" s="10">
        <v>36</v>
      </c>
      <c r="AF10" s="10">
        <v>57</v>
      </c>
      <c r="AG10" s="10">
        <v>125</v>
      </c>
      <c r="AH10" s="10">
        <v>78</v>
      </c>
      <c r="AI10" s="10">
        <v>1</v>
      </c>
      <c r="AJ10" s="10">
        <v>62</v>
      </c>
      <c r="AK10" s="10">
        <v>14</v>
      </c>
      <c r="AL10" s="10">
        <v>5</v>
      </c>
      <c r="AM10" s="10">
        <v>14</v>
      </c>
      <c r="AN10" s="10">
        <v>32</v>
      </c>
      <c r="AO10" s="10">
        <v>21</v>
      </c>
      <c r="AP10" s="10">
        <v>3</v>
      </c>
      <c r="AQ10" s="10">
        <v>8</v>
      </c>
      <c r="AR10" s="10">
        <v>0</v>
      </c>
      <c r="AS10" s="10">
        <v>156</v>
      </c>
      <c r="AT10" s="8"/>
    </row>
    <row r="11" spans="1:46" x14ac:dyDescent="0.2">
      <c r="A11" s="32"/>
      <c r="B11" s="24"/>
      <c r="C11" s="24"/>
      <c r="D11" s="11" t="s">
        <v>118</v>
      </c>
      <c r="E11" s="11"/>
      <c r="F11" s="11"/>
      <c r="G11" s="11"/>
      <c r="H11" s="11"/>
      <c r="I11" s="11"/>
      <c r="J11" s="11"/>
      <c r="K11" s="11"/>
      <c r="L11" s="11"/>
      <c r="M11" s="11"/>
      <c r="N11" s="11"/>
      <c r="O11" s="11"/>
      <c r="P11" s="11"/>
      <c r="Q11" s="11"/>
      <c r="R11" s="11"/>
      <c r="S11" s="11"/>
      <c r="T11" s="12" t="s">
        <v>119</v>
      </c>
      <c r="U11" s="12" t="s">
        <v>286</v>
      </c>
      <c r="V11" s="11"/>
      <c r="W11" s="11"/>
      <c r="X11" s="11"/>
      <c r="Y11" s="11"/>
      <c r="Z11" s="11"/>
      <c r="AA11" s="11"/>
      <c r="AB11" s="11"/>
      <c r="AC11" s="11"/>
      <c r="AD11" s="11"/>
      <c r="AE11" s="11"/>
      <c r="AF11" s="11"/>
      <c r="AG11" s="11"/>
      <c r="AH11" s="11"/>
      <c r="AI11" s="11"/>
      <c r="AJ11" s="11"/>
      <c r="AK11" s="11"/>
      <c r="AL11" s="11"/>
      <c r="AM11" s="11"/>
      <c r="AN11" s="11"/>
      <c r="AO11" s="11"/>
      <c r="AP11" s="12" t="s">
        <v>287</v>
      </c>
      <c r="AQ11" s="11"/>
      <c r="AR11" s="11"/>
      <c r="AS11" s="11"/>
      <c r="AT11" s="8"/>
    </row>
    <row r="12" spans="1:46" x14ac:dyDescent="0.2">
      <c r="A12" s="26"/>
      <c r="B12" s="26"/>
      <c r="C12" s="23" t="s">
        <v>288</v>
      </c>
      <c r="D12" s="9">
        <v>0.18428465874200001</v>
      </c>
      <c r="E12" s="9">
        <v>0.14800165420729999</v>
      </c>
      <c r="F12" s="9">
        <v>0.17544108105760001</v>
      </c>
      <c r="G12" s="9">
        <v>0.1527874166789</v>
      </c>
      <c r="H12" s="9">
        <v>0.1552384812674</v>
      </c>
      <c r="I12" s="9">
        <v>0.25366095036050001</v>
      </c>
      <c r="J12" s="9">
        <v>0.17823682807980001</v>
      </c>
      <c r="K12" s="9">
        <v>0.1897532444941</v>
      </c>
      <c r="L12" s="9">
        <v>0.16786136009229999</v>
      </c>
      <c r="M12" s="9">
        <v>0.20516409950129999</v>
      </c>
      <c r="N12" s="9">
        <v>0.20145568651740001</v>
      </c>
      <c r="O12" s="9">
        <v>0</v>
      </c>
      <c r="P12" s="9">
        <v>0.43339850101659999</v>
      </c>
      <c r="Q12" s="9">
        <v>9.5695502458069986E-2</v>
      </c>
      <c r="R12" s="9">
        <v>0.1576925455017</v>
      </c>
      <c r="S12" s="9">
        <v>0.2044914021226</v>
      </c>
      <c r="T12" s="9">
        <v>0.11654984069429999</v>
      </c>
      <c r="U12" s="9">
        <v>0.19000000067799999</v>
      </c>
      <c r="V12" s="9">
        <v>0.15113660220059999</v>
      </c>
      <c r="W12" s="9">
        <v>0.32462786092270002</v>
      </c>
      <c r="X12" s="9">
        <v>0.33488139118560001</v>
      </c>
      <c r="Y12" s="9">
        <v>0.25581978577300002</v>
      </c>
      <c r="Z12" s="9">
        <v>0.2109690706406</v>
      </c>
      <c r="AA12" s="9">
        <v>0.11667594263769999</v>
      </c>
      <c r="AB12" s="9">
        <v>0.21652078617209999</v>
      </c>
      <c r="AC12" s="9">
        <v>0.1211708752183</v>
      </c>
      <c r="AD12" s="9">
        <v>0.24973141587129999</v>
      </c>
      <c r="AE12" s="9">
        <v>0.34052204895720001</v>
      </c>
      <c r="AF12" s="9">
        <v>0.14256898025600001</v>
      </c>
      <c r="AG12" s="9">
        <v>0.17288118505729999</v>
      </c>
      <c r="AH12" s="9">
        <v>0.1225355040485</v>
      </c>
      <c r="AI12" s="9">
        <v>0.29594178709809998</v>
      </c>
      <c r="AJ12" s="9">
        <v>0.2217356625951</v>
      </c>
      <c r="AK12" s="9">
        <v>9.7281947275620007E-2</v>
      </c>
      <c r="AL12" s="9">
        <v>0.1708391261013</v>
      </c>
      <c r="AM12" s="9">
        <v>6.9554390412720005E-2</v>
      </c>
      <c r="AN12" s="9">
        <v>0.24322048590770001</v>
      </c>
      <c r="AO12" s="9">
        <v>0.26341947742830002</v>
      </c>
      <c r="AP12" s="9">
        <v>0</v>
      </c>
      <c r="AQ12" s="9">
        <v>0.15578058498399999</v>
      </c>
      <c r="AR12" s="9">
        <v>0.78467468308670008</v>
      </c>
      <c r="AS12" s="9">
        <v>0.1609041767388</v>
      </c>
      <c r="AT12" s="8"/>
    </row>
    <row r="13" spans="1:46" x14ac:dyDescent="0.2">
      <c r="A13" s="32"/>
      <c r="B13" s="24"/>
      <c r="C13" s="24"/>
      <c r="D13" s="10">
        <v>133</v>
      </c>
      <c r="E13" s="10">
        <v>9</v>
      </c>
      <c r="F13" s="10">
        <v>23</v>
      </c>
      <c r="G13" s="10">
        <v>19</v>
      </c>
      <c r="H13" s="10">
        <v>23</v>
      </c>
      <c r="I13" s="10">
        <v>57</v>
      </c>
      <c r="J13" s="10">
        <v>69</v>
      </c>
      <c r="K13" s="10">
        <v>62</v>
      </c>
      <c r="L13" s="10">
        <v>61</v>
      </c>
      <c r="M13" s="10">
        <v>43</v>
      </c>
      <c r="N13" s="10">
        <v>28</v>
      </c>
      <c r="O13" s="10">
        <v>0</v>
      </c>
      <c r="P13" s="10">
        <v>20</v>
      </c>
      <c r="Q13" s="10">
        <v>3</v>
      </c>
      <c r="R13" s="10">
        <v>20</v>
      </c>
      <c r="S13" s="10">
        <v>20</v>
      </c>
      <c r="T13" s="10">
        <v>12</v>
      </c>
      <c r="U13" s="10">
        <v>34</v>
      </c>
      <c r="V13" s="10">
        <v>24</v>
      </c>
      <c r="W13" s="10">
        <v>20</v>
      </c>
      <c r="X13" s="10">
        <v>13</v>
      </c>
      <c r="Y13" s="10">
        <v>10</v>
      </c>
      <c r="Z13" s="10">
        <v>28</v>
      </c>
      <c r="AA13" s="10">
        <v>18</v>
      </c>
      <c r="AB13" s="10">
        <v>13</v>
      </c>
      <c r="AC13" s="10">
        <v>31</v>
      </c>
      <c r="AD13" s="10">
        <v>10</v>
      </c>
      <c r="AE13" s="10">
        <v>35</v>
      </c>
      <c r="AF13" s="10">
        <v>19</v>
      </c>
      <c r="AG13" s="10">
        <v>50</v>
      </c>
      <c r="AH13" s="10">
        <v>17</v>
      </c>
      <c r="AI13" s="10">
        <v>2</v>
      </c>
      <c r="AJ13" s="10">
        <v>36</v>
      </c>
      <c r="AK13" s="10">
        <v>7</v>
      </c>
      <c r="AL13" s="10">
        <v>2</v>
      </c>
      <c r="AM13" s="10">
        <v>3</v>
      </c>
      <c r="AN13" s="10">
        <v>21</v>
      </c>
      <c r="AO13" s="10">
        <v>5</v>
      </c>
      <c r="AP13" s="10">
        <v>0</v>
      </c>
      <c r="AQ13" s="10">
        <v>4</v>
      </c>
      <c r="AR13" s="10">
        <v>4</v>
      </c>
      <c r="AS13" s="10">
        <v>51</v>
      </c>
      <c r="AT13" s="8"/>
    </row>
    <row r="14" spans="1:46" x14ac:dyDescent="0.2">
      <c r="A14" s="32"/>
      <c r="B14" s="24"/>
      <c r="C14" s="24"/>
      <c r="D14" s="11" t="s">
        <v>118</v>
      </c>
      <c r="E14" s="11"/>
      <c r="F14" s="11"/>
      <c r="G14" s="11"/>
      <c r="H14" s="11"/>
      <c r="I14" s="11"/>
      <c r="J14" s="11"/>
      <c r="K14" s="11"/>
      <c r="L14" s="11"/>
      <c r="M14" s="11"/>
      <c r="N14" s="11"/>
      <c r="O14" s="11"/>
      <c r="P14" s="12" t="s">
        <v>289</v>
      </c>
      <c r="Q14" s="11"/>
      <c r="R14" s="11"/>
      <c r="S14" s="11"/>
      <c r="T14" s="11"/>
      <c r="U14" s="11"/>
      <c r="V14" s="11"/>
      <c r="W14" s="12" t="s">
        <v>231</v>
      </c>
      <c r="X14" s="11"/>
      <c r="Y14" s="11"/>
      <c r="Z14" s="11"/>
      <c r="AA14" s="11"/>
      <c r="AB14" s="11"/>
      <c r="AC14" s="11"/>
      <c r="AD14" s="11"/>
      <c r="AE14" s="12" t="s">
        <v>218</v>
      </c>
      <c r="AF14" s="11"/>
      <c r="AG14" s="11"/>
      <c r="AH14" s="11"/>
      <c r="AI14" s="11"/>
      <c r="AJ14" s="11"/>
      <c r="AK14" s="11"/>
      <c r="AL14" s="11"/>
      <c r="AM14" s="11"/>
      <c r="AN14" s="11"/>
      <c r="AO14" s="11"/>
      <c r="AP14" s="11"/>
      <c r="AQ14" s="11"/>
      <c r="AR14" s="12" t="s">
        <v>290</v>
      </c>
      <c r="AS14" s="11"/>
      <c r="AT14" s="8"/>
    </row>
    <row r="15" spans="1:46" x14ac:dyDescent="0.2">
      <c r="A15" s="26"/>
      <c r="B15" s="26"/>
      <c r="C15" s="23" t="s">
        <v>291</v>
      </c>
      <c r="D15" s="9">
        <v>4.2704367505799999E-2</v>
      </c>
      <c r="E15" s="9">
        <v>8.5613000782200008E-2</v>
      </c>
      <c r="F15" s="9">
        <v>1.8704972857259999E-2</v>
      </c>
      <c r="G15" s="9">
        <v>3.3831733952619999E-2</v>
      </c>
      <c r="H15" s="9">
        <v>5.4870417510480003E-2</v>
      </c>
      <c r="I15" s="9">
        <v>2.9741246957610001E-2</v>
      </c>
      <c r="J15" s="9">
        <v>2.8359028486419999E-2</v>
      </c>
      <c r="K15" s="9">
        <v>6.0300588539760003E-2</v>
      </c>
      <c r="L15" s="9">
        <v>2.4417783205830001E-2</v>
      </c>
      <c r="M15" s="9">
        <v>4.9568703561060003E-2</v>
      </c>
      <c r="N15" s="9">
        <v>4.5306914651739999E-2</v>
      </c>
      <c r="O15" s="9">
        <v>0.43233767728310002</v>
      </c>
      <c r="P15" s="9">
        <v>0.104146779902</v>
      </c>
      <c r="Q15" s="9">
        <v>5.9866577571250003E-2</v>
      </c>
      <c r="R15" s="9">
        <v>2.665138172825E-2</v>
      </c>
      <c r="S15" s="9">
        <v>6.0452987315680003E-2</v>
      </c>
      <c r="T15" s="9">
        <v>2.9292855069679999E-3</v>
      </c>
      <c r="U15" s="9">
        <v>4.4701233567159999E-2</v>
      </c>
      <c r="V15" s="9">
        <v>4.1663835410720003E-2</v>
      </c>
      <c r="W15" s="9">
        <v>8.1370376649310003E-2</v>
      </c>
      <c r="X15" s="9">
        <v>0.1285129297939</v>
      </c>
      <c r="Y15" s="9">
        <v>0.17132219230580001</v>
      </c>
      <c r="Z15" s="9">
        <v>5.0465880244690002E-2</v>
      </c>
      <c r="AA15" s="9">
        <v>1.4584105577830001E-2</v>
      </c>
      <c r="AB15" s="9">
        <v>0</v>
      </c>
      <c r="AC15" s="9">
        <v>1.697095873809E-2</v>
      </c>
      <c r="AD15" s="9">
        <v>8.8230992736830008E-2</v>
      </c>
      <c r="AE15" s="9">
        <v>0.1187999955816</v>
      </c>
      <c r="AF15" s="9">
        <v>5.530645936551E-2</v>
      </c>
      <c r="AG15" s="9">
        <v>1.3533441245090001E-2</v>
      </c>
      <c r="AH15" s="9">
        <v>1.447015122243E-2</v>
      </c>
      <c r="AI15" s="9">
        <v>0</v>
      </c>
      <c r="AJ15" s="9">
        <v>7.0570127079039993E-2</v>
      </c>
      <c r="AK15" s="9">
        <v>2.6399819938010001E-2</v>
      </c>
      <c r="AL15" s="9">
        <v>4.856828235282E-2</v>
      </c>
      <c r="AM15" s="9">
        <v>5.5796517688180003E-2</v>
      </c>
      <c r="AN15" s="9">
        <v>2.5677506428099999E-2</v>
      </c>
      <c r="AO15" s="9">
        <v>4.4710353013739997E-2</v>
      </c>
      <c r="AP15" s="9">
        <v>0</v>
      </c>
      <c r="AQ15" s="9">
        <v>0</v>
      </c>
      <c r="AR15" s="9">
        <v>0</v>
      </c>
      <c r="AS15" s="9">
        <v>4.0076193734960013E-2</v>
      </c>
      <c r="AT15" s="8"/>
    </row>
    <row r="16" spans="1:46" x14ac:dyDescent="0.2">
      <c r="A16" s="32"/>
      <c r="B16" s="24"/>
      <c r="C16" s="24"/>
      <c r="D16" s="10">
        <v>31</v>
      </c>
      <c r="E16" s="10">
        <v>6</v>
      </c>
      <c r="F16" s="10">
        <v>4</v>
      </c>
      <c r="G16" s="10">
        <v>5</v>
      </c>
      <c r="H16" s="10">
        <v>10</v>
      </c>
      <c r="I16" s="10">
        <v>6</v>
      </c>
      <c r="J16" s="10">
        <v>11</v>
      </c>
      <c r="K16" s="10">
        <v>20</v>
      </c>
      <c r="L16" s="10">
        <v>8</v>
      </c>
      <c r="M16" s="10">
        <v>13</v>
      </c>
      <c r="N16" s="10">
        <v>6</v>
      </c>
      <c r="O16" s="10">
        <v>3</v>
      </c>
      <c r="P16" s="10">
        <v>5</v>
      </c>
      <c r="Q16" s="10">
        <v>4</v>
      </c>
      <c r="R16" s="10">
        <v>4</v>
      </c>
      <c r="S16" s="10">
        <v>3</v>
      </c>
      <c r="T16" s="10">
        <v>1</v>
      </c>
      <c r="U16" s="10">
        <v>8</v>
      </c>
      <c r="V16" s="10">
        <v>6</v>
      </c>
      <c r="W16" s="10">
        <v>5</v>
      </c>
      <c r="X16" s="10">
        <v>5</v>
      </c>
      <c r="Y16" s="10">
        <v>5</v>
      </c>
      <c r="Z16" s="10">
        <v>8</v>
      </c>
      <c r="AA16" s="10">
        <v>3</v>
      </c>
      <c r="AB16" s="10">
        <v>0</v>
      </c>
      <c r="AC16" s="10">
        <v>5</v>
      </c>
      <c r="AD16" s="10">
        <v>4</v>
      </c>
      <c r="AE16" s="10">
        <v>13</v>
      </c>
      <c r="AF16" s="10">
        <v>6</v>
      </c>
      <c r="AG16" s="10">
        <v>6</v>
      </c>
      <c r="AH16" s="10">
        <v>2</v>
      </c>
      <c r="AI16" s="10">
        <v>0</v>
      </c>
      <c r="AJ16" s="10">
        <v>11</v>
      </c>
      <c r="AK16" s="10">
        <v>2</v>
      </c>
      <c r="AL16" s="10">
        <v>1</v>
      </c>
      <c r="AM16" s="10">
        <v>2</v>
      </c>
      <c r="AN16" s="10">
        <v>2</v>
      </c>
      <c r="AO16" s="10">
        <v>1</v>
      </c>
      <c r="AP16" s="10">
        <v>0</v>
      </c>
      <c r="AQ16" s="10">
        <v>0</v>
      </c>
      <c r="AR16" s="10">
        <v>0</v>
      </c>
      <c r="AS16" s="10">
        <v>12</v>
      </c>
      <c r="AT16" s="8"/>
    </row>
    <row r="17" spans="1:46" x14ac:dyDescent="0.2">
      <c r="A17" s="32"/>
      <c r="B17" s="24"/>
      <c r="C17" s="24"/>
      <c r="D17" s="11" t="s">
        <v>118</v>
      </c>
      <c r="E17" s="11"/>
      <c r="F17" s="11"/>
      <c r="G17" s="11"/>
      <c r="H17" s="11"/>
      <c r="I17" s="11"/>
      <c r="J17" s="11"/>
      <c r="K17" s="11"/>
      <c r="L17" s="11"/>
      <c r="M17" s="11"/>
      <c r="N17" s="11"/>
      <c r="O17" s="12" t="s">
        <v>292</v>
      </c>
      <c r="P17" s="12" t="s">
        <v>123</v>
      </c>
      <c r="Q17" s="12" t="s">
        <v>124</v>
      </c>
      <c r="R17" s="11"/>
      <c r="S17" s="12" t="s">
        <v>124</v>
      </c>
      <c r="T17" s="11"/>
      <c r="U17" s="12" t="s">
        <v>124</v>
      </c>
      <c r="V17" s="12" t="s">
        <v>124</v>
      </c>
      <c r="W17" s="11"/>
      <c r="X17" s="12" t="s">
        <v>231</v>
      </c>
      <c r="Y17" s="12" t="s">
        <v>231</v>
      </c>
      <c r="Z17" s="11"/>
      <c r="AA17" s="11"/>
      <c r="AB17" s="11"/>
      <c r="AC17" s="11"/>
      <c r="AD17" s="12" t="s">
        <v>133</v>
      </c>
      <c r="AE17" s="12" t="s">
        <v>293</v>
      </c>
      <c r="AF17" s="11"/>
      <c r="AG17" s="11"/>
      <c r="AH17" s="11"/>
      <c r="AI17" s="11"/>
      <c r="AJ17" s="11"/>
      <c r="AK17" s="11"/>
      <c r="AL17" s="11"/>
      <c r="AM17" s="11"/>
      <c r="AN17" s="11"/>
      <c r="AO17" s="11"/>
      <c r="AP17" s="11"/>
      <c r="AQ17" s="11"/>
      <c r="AR17" s="11"/>
      <c r="AS17" s="11"/>
      <c r="AT17" s="8"/>
    </row>
    <row r="18" spans="1:46" x14ac:dyDescent="0.2">
      <c r="A18" s="26"/>
      <c r="B18" s="26"/>
      <c r="C18" s="23" t="s">
        <v>294</v>
      </c>
      <c r="D18" s="9">
        <v>8.8566793134270006E-3</v>
      </c>
      <c r="E18" s="9">
        <v>2.154633580494E-2</v>
      </c>
      <c r="F18" s="9">
        <v>1.520614789032E-2</v>
      </c>
      <c r="G18" s="9">
        <v>4.5222380361839998E-3</v>
      </c>
      <c r="H18" s="9">
        <v>9.9254021083379999E-3</v>
      </c>
      <c r="I18" s="9">
        <v>0</v>
      </c>
      <c r="J18" s="9">
        <v>7.4491727136100014E-3</v>
      </c>
      <c r="K18" s="9">
        <v>7.7806388862859998E-3</v>
      </c>
      <c r="L18" s="9">
        <v>1.1593630495E-2</v>
      </c>
      <c r="M18" s="9">
        <v>1.0864802808729999E-2</v>
      </c>
      <c r="N18" s="9">
        <v>0</v>
      </c>
      <c r="O18" s="9">
        <v>0</v>
      </c>
      <c r="P18" s="9">
        <v>0</v>
      </c>
      <c r="Q18" s="9">
        <v>3.635118476542E-2</v>
      </c>
      <c r="R18" s="9">
        <v>5.2791671142799999E-3</v>
      </c>
      <c r="S18" s="9">
        <v>0</v>
      </c>
      <c r="T18" s="9">
        <v>1.5046105944139999E-2</v>
      </c>
      <c r="U18" s="9">
        <v>1.267771647814E-2</v>
      </c>
      <c r="V18" s="9">
        <v>4.2029030652920001E-3</v>
      </c>
      <c r="W18" s="9">
        <v>7.2196956265769996E-2</v>
      </c>
      <c r="X18" s="9">
        <v>2.6680848767459998E-2</v>
      </c>
      <c r="Y18" s="9">
        <v>0</v>
      </c>
      <c r="Z18" s="9">
        <v>6.7228286586289996E-3</v>
      </c>
      <c r="AA18" s="9">
        <v>0</v>
      </c>
      <c r="AB18" s="9">
        <v>0</v>
      </c>
      <c r="AC18" s="9">
        <v>0</v>
      </c>
      <c r="AD18" s="9">
        <v>5.6138094839390001E-2</v>
      </c>
      <c r="AE18" s="9">
        <v>3.6177975773480003E-2</v>
      </c>
      <c r="AF18" s="9">
        <v>0</v>
      </c>
      <c r="AG18" s="9">
        <v>0</v>
      </c>
      <c r="AH18" s="9">
        <v>0</v>
      </c>
      <c r="AI18" s="9">
        <v>0</v>
      </c>
      <c r="AJ18" s="9">
        <v>1.6537184124620002E-2</v>
      </c>
      <c r="AK18" s="9">
        <v>1.04114975376E-2</v>
      </c>
      <c r="AL18" s="9">
        <v>0</v>
      </c>
      <c r="AM18" s="9">
        <v>0</v>
      </c>
      <c r="AN18" s="9">
        <v>5.3907806892989994E-3</v>
      </c>
      <c r="AO18" s="9">
        <v>4.3062350168709997E-2</v>
      </c>
      <c r="AP18" s="9">
        <v>0</v>
      </c>
      <c r="AQ18" s="9">
        <v>0</v>
      </c>
      <c r="AR18" s="9">
        <v>0</v>
      </c>
      <c r="AS18" s="9">
        <v>4.5043202303679999E-3</v>
      </c>
      <c r="AT18" s="8"/>
    </row>
    <row r="19" spans="1:46" x14ac:dyDescent="0.2">
      <c r="A19" s="32"/>
      <c r="B19" s="24"/>
      <c r="C19" s="24"/>
      <c r="D19" s="10">
        <v>7</v>
      </c>
      <c r="E19" s="10">
        <v>2</v>
      </c>
      <c r="F19" s="10">
        <v>3</v>
      </c>
      <c r="G19" s="10">
        <v>1</v>
      </c>
      <c r="H19" s="10">
        <v>1</v>
      </c>
      <c r="I19" s="10">
        <v>0</v>
      </c>
      <c r="J19" s="10">
        <v>3</v>
      </c>
      <c r="K19" s="10">
        <v>3</v>
      </c>
      <c r="L19" s="10">
        <v>4</v>
      </c>
      <c r="M19" s="10">
        <v>3</v>
      </c>
      <c r="N19" s="10">
        <v>0</v>
      </c>
      <c r="O19" s="10">
        <v>0</v>
      </c>
      <c r="P19" s="10">
        <v>0</v>
      </c>
      <c r="Q19" s="10">
        <v>1</v>
      </c>
      <c r="R19" s="10">
        <v>1</v>
      </c>
      <c r="S19" s="10">
        <v>0</v>
      </c>
      <c r="T19" s="10">
        <v>1</v>
      </c>
      <c r="U19" s="10">
        <v>3</v>
      </c>
      <c r="V19" s="10">
        <v>1</v>
      </c>
      <c r="W19" s="10">
        <v>4</v>
      </c>
      <c r="X19" s="10">
        <v>2</v>
      </c>
      <c r="Y19" s="10">
        <v>0</v>
      </c>
      <c r="Z19" s="10">
        <v>1</v>
      </c>
      <c r="AA19" s="10">
        <v>0</v>
      </c>
      <c r="AB19" s="10">
        <v>0</v>
      </c>
      <c r="AC19" s="10">
        <v>0</v>
      </c>
      <c r="AD19" s="10">
        <v>3</v>
      </c>
      <c r="AE19" s="10">
        <v>4</v>
      </c>
      <c r="AF19" s="10">
        <v>0</v>
      </c>
      <c r="AG19" s="10">
        <v>0</v>
      </c>
      <c r="AH19" s="10">
        <v>0</v>
      </c>
      <c r="AI19" s="10">
        <v>0</v>
      </c>
      <c r="AJ19" s="10">
        <v>2</v>
      </c>
      <c r="AK19" s="10">
        <v>1</v>
      </c>
      <c r="AL19" s="10">
        <v>0</v>
      </c>
      <c r="AM19" s="10">
        <v>0</v>
      </c>
      <c r="AN19" s="10">
        <v>1</v>
      </c>
      <c r="AO19" s="10">
        <v>1</v>
      </c>
      <c r="AP19" s="10">
        <v>0</v>
      </c>
      <c r="AQ19" s="10">
        <v>0</v>
      </c>
      <c r="AR19" s="10">
        <v>0</v>
      </c>
      <c r="AS19" s="10">
        <v>2</v>
      </c>
      <c r="AT19" s="8"/>
    </row>
    <row r="20" spans="1:46" x14ac:dyDescent="0.2">
      <c r="A20" s="32"/>
      <c r="B20" s="24"/>
      <c r="C20" s="24"/>
      <c r="D20" s="11" t="s">
        <v>118</v>
      </c>
      <c r="E20" s="11"/>
      <c r="F20" s="11"/>
      <c r="G20" s="11"/>
      <c r="H20" s="11"/>
      <c r="I20" s="11"/>
      <c r="J20" s="11"/>
      <c r="K20" s="11"/>
      <c r="L20" s="11"/>
      <c r="M20" s="11"/>
      <c r="N20" s="11"/>
      <c r="O20" s="11"/>
      <c r="P20" s="11"/>
      <c r="Q20" s="11"/>
      <c r="R20" s="11"/>
      <c r="S20" s="11"/>
      <c r="T20" s="11"/>
      <c r="U20" s="11"/>
      <c r="V20" s="11"/>
      <c r="W20" s="12" t="s">
        <v>131</v>
      </c>
      <c r="X20" s="11"/>
      <c r="Y20" s="11"/>
      <c r="Z20" s="11"/>
      <c r="AA20" s="11"/>
      <c r="AB20" s="11"/>
      <c r="AC20" s="11"/>
      <c r="AD20" s="12" t="s">
        <v>218</v>
      </c>
      <c r="AE20" s="11"/>
      <c r="AF20" s="11"/>
      <c r="AG20" s="11"/>
      <c r="AH20" s="11"/>
      <c r="AI20" s="11"/>
      <c r="AJ20" s="11"/>
      <c r="AK20" s="11"/>
      <c r="AL20" s="11"/>
      <c r="AM20" s="11"/>
      <c r="AN20" s="11"/>
      <c r="AO20" s="11"/>
      <c r="AP20" s="11"/>
      <c r="AQ20" s="11"/>
      <c r="AR20" s="11"/>
      <c r="AS20" s="11"/>
      <c r="AT20" s="8"/>
    </row>
    <row r="21" spans="1:46" x14ac:dyDescent="0.2">
      <c r="A21" s="26"/>
      <c r="B21" s="26"/>
      <c r="C21" s="23" t="s">
        <v>56</v>
      </c>
      <c r="D21" s="9">
        <v>1</v>
      </c>
      <c r="E21" s="9">
        <v>1</v>
      </c>
      <c r="F21" s="9">
        <v>1</v>
      </c>
      <c r="G21" s="9">
        <v>1</v>
      </c>
      <c r="H21" s="9">
        <v>1</v>
      </c>
      <c r="I21" s="9">
        <v>1</v>
      </c>
      <c r="J21" s="9">
        <v>1</v>
      </c>
      <c r="K21" s="9">
        <v>1</v>
      </c>
      <c r="L21" s="9">
        <v>1</v>
      </c>
      <c r="M21" s="9">
        <v>1</v>
      </c>
      <c r="N21" s="9">
        <v>1</v>
      </c>
      <c r="O21" s="9">
        <v>1</v>
      </c>
      <c r="P21" s="9">
        <v>1</v>
      </c>
      <c r="Q21" s="9">
        <v>1</v>
      </c>
      <c r="R21" s="9">
        <v>1</v>
      </c>
      <c r="S21" s="9">
        <v>1</v>
      </c>
      <c r="T21" s="9">
        <v>1</v>
      </c>
      <c r="U21" s="9">
        <v>1</v>
      </c>
      <c r="V21" s="9">
        <v>1</v>
      </c>
      <c r="W21" s="9">
        <v>1</v>
      </c>
      <c r="X21" s="9">
        <v>1</v>
      </c>
      <c r="Y21" s="9">
        <v>1</v>
      </c>
      <c r="Z21" s="9">
        <v>1</v>
      </c>
      <c r="AA21" s="9">
        <v>1</v>
      </c>
      <c r="AB21" s="9">
        <v>1</v>
      </c>
      <c r="AC21" s="9">
        <v>1</v>
      </c>
      <c r="AD21" s="9">
        <v>1</v>
      </c>
      <c r="AE21" s="9">
        <v>1</v>
      </c>
      <c r="AF21" s="9">
        <v>1</v>
      </c>
      <c r="AG21" s="9">
        <v>1</v>
      </c>
      <c r="AH21" s="9">
        <v>1</v>
      </c>
      <c r="AI21" s="9">
        <v>1</v>
      </c>
      <c r="AJ21" s="9">
        <v>1</v>
      </c>
      <c r="AK21" s="9">
        <v>1</v>
      </c>
      <c r="AL21" s="9">
        <v>1</v>
      </c>
      <c r="AM21" s="9">
        <v>1</v>
      </c>
      <c r="AN21" s="9">
        <v>1</v>
      </c>
      <c r="AO21" s="9">
        <v>1</v>
      </c>
      <c r="AP21" s="9">
        <v>1</v>
      </c>
      <c r="AQ21" s="9">
        <v>1</v>
      </c>
      <c r="AR21" s="9">
        <v>1</v>
      </c>
      <c r="AS21" s="9">
        <v>1</v>
      </c>
      <c r="AT21" s="8"/>
    </row>
    <row r="22" spans="1:46" x14ac:dyDescent="0.2">
      <c r="A22" s="32"/>
      <c r="B22" s="24"/>
      <c r="C22" s="24"/>
      <c r="D22" s="10">
        <v>749</v>
      </c>
      <c r="E22" s="10">
        <v>69</v>
      </c>
      <c r="F22" s="10">
        <v>140</v>
      </c>
      <c r="G22" s="10">
        <v>137</v>
      </c>
      <c r="H22" s="10">
        <v>158</v>
      </c>
      <c r="I22" s="10">
        <v>230</v>
      </c>
      <c r="J22" s="10">
        <v>408</v>
      </c>
      <c r="K22" s="10">
        <v>333</v>
      </c>
      <c r="L22" s="10">
        <v>362</v>
      </c>
      <c r="M22" s="10">
        <v>244</v>
      </c>
      <c r="N22" s="10">
        <v>128</v>
      </c>
      <c r="O22" s="10">
        <v>9</v>
      </c>
      <c r="P22" s="10">
        <v>50</v>
      </c>
      <c r="Q22" s="10">
        <v>35</v>
      </c>
      <c r="R22" s="10">
        <v>147</v>
      </c>
      <c r="S22" s="10">
        <v>88</v>
      </c>
      <c r="T22" s="10">
        <v>118</v>
      </c>
      <c r="U22" s="10">
        <v>179</v>
      </c>
      <c r="V22" s="10">
        <v>132</v>
      </c>
      <c r="W22" s="10">
        <v>59</v>
      </c>
      <c r="X22" s="10">
        <v>40</v>
      </c>
      <c r="Y22" s="10">
        <v>36</v>
      </c>
      <c r="Z22" s="10">
        <v>129</v>
      </c>
      <c r="AA22" s="10">
        <v>127</v>
      </c>
      <c r="AB22" s="10">
        <v>79</v>
      </c>
      <c r="AC22" s="10">
        <v>279</v>
      </c>
      <c r="AD22" s="10">
        <v>39</v>
      </c>
      <c r="AE22" s="10">
        <v>104</v>
      </c>
      <c r="AF22" s="10">
        <v>133</v>
      </c>
      <c r="AG22" s="10">
        <v>273</v>
      </c>
      <c r="AH22" s="10">
        <v>190</v>
      </c>
      <c r="AI22" s="10">
        <v>7</v>
      </c>
      <c r="AJ22" s="10">
        <v>144</v>
      </c>
      <c r="AK22" s="10">
        <v>40</v>
      </c>
      <c r="AL22" s="10">
        <v>14</v>
      </c>
      <c r="AM22" s="10">
        <v>28</v>
      </c>
      <c r="AN22" s="10">
        <v>93</v>
      </c>
      <c r="AO22" s="10">
        <v>36</v>
      </c>
      <c r="AP22" s="10">
        <v>3</v>
      </c>
      <c r="AQ22" s="10">
        <v>24</v>
      </c>
      <c r="AR22" s="10">
        <v>6</v>
      </c>
      <c r="AS22" s="10">
        <v>361</v>
      </c>
      <c r="AT22" s="8"/>
    </row>
    <row r="23" spans="1:46" x14ac:dyDescent="0.2">
      <c r="A23" s="32"/>
      <c r="B23" s="24"/>
      <c r="C23" s="24"/>
      <c r="D23" s="11" t="s">
        <v>118</v>
      </c>
      <c r="E23" s="11" t="s">
        <v>118</v>
      </c>
      <c r="F23" s="11" t="s">
        <v>118</v>
      </c>
      <c r="G23" s="11" t="s">
        <v>118</v>
      </c>
      <c r="H23" s="11" t="s">
        <v>118</v>
      </c>
      <c r="I23" s="11" t="s">
        <v>118</v>
      </c>
      <c r="J23" s="11" t="s">
        <v>118</v>
      </c>
      <c r="K23" s="11" t="s">
        <v>118</v>
      </c>
      <c r="L23" s="11" t="s">
        <v>118</v>
      </c>
      <c r="M23" s="11" t="s">
        <v>118</v>
      </c>
      <c r="N23" s="11" t="s">
        <v>118</v>
      </c>
      <c r="O23" s="11" t="s">
        <v>118</v>
      </c>
      <c r="P23" s="11" t="s">
        <v>118</v>
      </c>
      <c r="Q23" s="11" t="s">
        <v>118</v>
      </c>
      <c r="R23" s="11" t="s">
        <v>118</v>
      </c>
      <c r="S23" s="11" t="s">
        <v>118</v>
      </c>
      <c r="T23" s="11" t="s">
        <v>118</v>
      </c>
      <c r="U23" s="11" t="s">
        <v>118</v>
      </c>
      <c r="V23" s="11" t="s">
        <v>118</v>
      </c>
      <c r="W23" s="11" t="s">
        <v>118</v>
      </c>
      <c r="X23" s="11" t="s">
        <v>118</v>
      </c>
      <c r="Y23" s="11" t="s">
        <v>118</v>
      </c>
      <c r="Z23" s="11" t="s">
        <v>118</v>
      </c>
      <c r="AA23" s="11" t="s">
        <v>118</v>
      </c>
      <c r="AB23" s="11" t="s">
        <v>118</v>
      </c>
      <c r="AC23" s="11" t="s">
        <v>118</v>
      </c>
      <c r="AD23" s="11" t="s">
        <v>118</v>
      </c>
      <c r="AE23" s="11" t="s">
        <v>118</v>
      </c>
      <c r="AF23" s="11" t="s">
        <v>118</v>
      </c>
      <c r="AG23" s="11" t="s">
        <v>118</v>
      </c>
      <c r="AH23" s="11" t="s">
        <v>118</v>
      </c>
      <c r="AI23" s="11" t="s">
        <v>118</v>
      </c>
      <c r="AJ23" s="11" t="s">
        <v>118</v>
      </c>
      <c r="AK23" s="11" t="s">
        <v>118</v>
      </c>
      <c r="AL23" s="11" t="s">
        <v>118</v>
      </c>
      <c r="AM23" s="11" t="s">
        <v>118</v>
      </c>
      <c r="AN23" s="11" t="s">
        <v>118</v>
      </c>
      <c r="AO23" s="11" t="s">
        <v>118</v>
      </c>
      <c r="AP23" s="11" t="s">
        <v>118</v>
      </c>
      <c r="AQ23" s="11" t="s">
        <v>118</v>
      </c>
      <c r="AR23" s="11" t="s">
        <v>118</v>
      </c>
      <c r="AS23" s="11" t="s">
        <v>118</v>
      </c>
      <c r="AT23" s="8"/>
    </row>
    <row r="24" spans="1:46" x14ac:dyDescent="0.2">
      <c r="A24" s="26"/>
      <c r="B24" s="23" t="s">
        <v>295</v>
      </c>
      <c r="C24" s="23" t="s">
        <v>283</v>
      </c>
      <c r="D24" s="9">
        <v>0.43593007204060003</v>
      </c>
      <c r="E24" s="9">
        <v>0.30583312922299999</v>
      </c>
      <c r="F24" s="9">
        <v>0.38234739239339999</v>
      </c>
      <c r="G24" s="9">
        <v>0.44586829696800001</v>
      </c>
      <c r="H24" s="9">
        <v>0.46301460863479998</v>
      </c>
      <c r="I24" s="9">
        <v>0.5097554461746</v>
      </c>
      <c r="J24" s="9">
        <v>0.46836464802619998</v>
      </c>
      <c r="K24" s="9">
        <v>0.402785686714</v>
      </c>
      <c r="L24" s="9">
        <v>0.45874524618509999</v>
      </c>
      <c r="M24" s="9">
        <v>0.41783158171559998</v>
      </c>
      <c r="N24" s="9">
        <v>0.40891679219110011</v>
      </c>
      <c r="O24" s="9">
        <v>0.4022261865715</v>
      </c>
      <c r="P24" s="9">
        <v>0.50997656049840001</v>
      </c>
      <c r="Q24" s="9">
        <v>0.50791237589360005</v>
      </c>
      <c r="R24" s="9">
        <v>0.42144140898490001</v>
      </c>
      <c r="S24" s="9">
        <v>0.31700681532239999</v>
      </c>
      <c r="T24" s="9">
        <v>0.49585109551169998</v>
      </c>
      <c r="U24" s="9">
        <v>0.4602965087532</v>
      </c>
      <c r="V24" s="9">
        <v>0.39300369511439998</v>
      </c>
      <c r="W24" s="9">
        <v>0.60134847836310001</v>
      </c>
      <c r="X24" s="9">
        <v>0.56423279204060006</v>
      </c>
      <c r="Y24" s="9">
        <v>0.4658604362298</v>
      </c>
      <c r="Z24" s="9">
        <v>0.5364525423823</v>
      </c>
      <c r="AA24" s="9">
        <v>0.33431145066559997</v>
      </c>
      <c r="AB24" s="9">
        <v>0.28969758258880002</v>
      </c>
      <c r="AC24" s="9">
        <v>0.40589336236570001</v>
      </c>
      <c r="AD24" s="9">
        <v>0.76536062416530004</v>
      </c>
      <c r="AE24" s="9">
        <v>0.52324623669429993</v>
      </c>
      <c r="AF24" s="9">
        <v>0.58169366977430004</v>
      </c>
      <c r="AG24" s="9">
        <v>0.33251836291710002</v>
      </c>
      <c r="AH24" s="9">
        <v>0.2994253870104</v>
      </c>
      <c r="AI24" s="9">
        <v>0.5436089324194</v>
      </c>
      <c r="AJ24" s="9">
        <v>0.4954616952907</v>
      </c>
      <c r="AK24" s="9">
        <v>0.50725732698170001</v>
      </c>
      <c r="AL24" s="9">
        <v>0.58539907508599998</v>
      </c>
      <c r="AM24" s="9">
        <v>0.60259568592250001</v>
      </c>
      <c r="AN24" s="9">
        <v>0.60640773423420002</v>
      </c>
      <c r="AO24" s="9">
        <v>0.48455069449690003</v>
      </c>
      <c r="AP24" s="9">
        <v>0.71658356851120009</v>
      </c>
      <c r="AQ24" s="9">
        <v>0.29283996076949997</v>
      </c>
      <c r="AR24" s="9">
        <v>0.4793045427332</v>
      </c>
      <c r="AS24" s="9">
        <v>0.33277054952899998</v>
      </c>
      <c r="AT24" s="8"/>
    </row>
    <row r="25" spans="1:46" x14ac:dyDescent="0.2">
      <c r="A25" s="32"/>
      <c r="B25" s="24"/>
      <c r="C25" s="24"/>
      <c r="D25" s="10">
        <v>325</v>
      </c>
      <c r="E25" s="10">
        <v>23</v>
      </c>
      <c r="F25" s="10">
        <v>50</v>
      </c>
      <c r="G25" s="10">
        <v>58</v>
      </c>
      <c r="H25" s="10">
        <v>69</v>
      </c>
      <c r="I25" s="10">
        <v>117</v>
      </c>
      <c r="J25" s="10">
        <v>187</v>
      </c>
      <c r="K25" s="10">
        <v>136</v>
      </c>
      <c r="L25" s="10">
        <v>159</v>
      </c>
      <c r="M25" s="10">
        <v>104</v>
      </c>
      <c r="N25" s="10">
        <v>55</v>
      </c>
      <c r="O25" s="10">
        <v>4</v>
      </c>
      <c r="P25" s="10">
        <v>27</v>
      </c>
      <c r="Q25" s="10">
        <v>17</v>
      </c>
      <c r="R25" s="10">
        <v>62</v>
      </c>
      <c r="S25" s="10">
        <v>28</v>
      </c>
      <c r="T25" s="10">
        <v>60</v>
      </c>
      <c r="U25" s="10">
        <v>85</v>
      </c>
      <c r="V25" s="10">
        <v>46</v>
      </c>
      <c r="W25" s="10">
        <v>36</v>
      </c>
      <c r="X25" s="10">
        <v>23</v>
      </c>
      <c r="Y25" s="10">
        <v>19</v>
      </c>
      <c r="Z25" s="10">
        <v>63</v>
      </c>
      <c r="AA25" s="10">
        <v>46</v>
      </c>
      <c r="AB25" s="10">
        <v>23</v>
      </c>
      <c r="AC25" s="10">
        <v>115</v>
      </c>
      <c r="AD25" s="10">
        <v>29</v>
      </c>
      <c r="AE25" s="10">
        <v>55</v>
      </c>
      <c r="AF25" s="10">
        <v>77</v>
      </c>
      <c r="AG25" s="10">
        <v>97</v>
      </c>
      <c r="AH25" s="10">
        <v>61</v>
      </c>
      <c r="AI25" s="10">
        <v>4</v>
      </c>
      <c r="AJ25" s="10">
        <v>76</v>
      </c>
      <c r="AK25" s="10">
        <v>21</v>
      </c>
      <c r="AL25" s="10">
        <v>7</v>
      </c>
      <c r="AM25" s="10">
        <v>17</v>
      </c>
      <c r="AN25" s="10">
        <v>52</v>
      </c>
      <c r="AO25" s="10">
        <v>19</v>
      </c>
      <c r="AP25" s="10">
        <v>2</v>
      </c>
      <c r="AQ25" s="10">
        <v>6</v>
      </c>
      <c r="AR25" s="10">
        <v>4</v>
      </c>
      <c r="AS25" s="10">
        <v>121</v>
      </c>
      <c r="AT25" s="8"/>
    </row>
    <row r="26" spans="1:46" x14ac:dyDescent="0.2">
      <c r="A26" s="32"/>
      <c r="B26" s="24"/>
      <c r="C26" s="24"/>
      <c r="D26" s="11" t="s">
        <v>118</v>
      </c>
      <c r="E26" s="11"/>
      <c r="F26" s="11"/>
      <c r="G26" s="11"/>
      <c r="H26" s="11"/>
      <c r="I26" s="11"/>
      <c r="J26" s="11"/>
      <c r="K26" s="11"/>
      <c r="L26" s="11"/>
      <c r="M26" s="11"/>
      <c r="N26" s="11"/>
      <c r="O26" s="11"/>
      <c r="P26" s="11"/>
      <c r="Q26" s="11"/>
      <c r="R26" s="11"/>
      <c r="S26" s="11"/>
      <c r="T26" s="11"/>
      <c r="U26" s="11"/>
      <c r="V26" s="11"/>
      <c r="W26" s="12" t="s">
        <v>171</v>
      </c>
      <c r="X26" s="11"/>
      <c r="Y26" s="11"/>
      <c r="Z26" s="11"/>
      <c r="AA26" s="11"/>
      <c r="AB26" s="11"/>
      <c r="AC26" s="11"/>
      <c r="AD26" s="12" t="s">
        <v>296</v>
      </c>
      <c r="AE26" s="12" t="s">
        <v>124</v>
      </c>
      <c r="AF26" s="12" t="s">
        <v>218</v>
      </c>
      <c r="AG26" s="11"/>
      <c r="AH26" s="11"/>
      <c r="AI26" s="11"/>
      <c r="AJ26" s="11"/>
      <c r="AK26" s="11"/>
      <c r="AL26" s="11"/>
      <c r="AM26" s="11"/>
      <c r="AN26" s="12" t="s">
        <v>164</v>
      </c>
      <c r="AO26" s="11"/>
      <c r="AP26" s="11"/>
      <c r="AQ26" s="11"/>
      <c r="AR26" s="11"/>
      <c r="AS26" s="11"/>
      <c r="AT26" s="8"/>
    </row>
    <row r="27" spans="1:46" x14ac:dyDescent="0.2">
      <c r="A27" s="26"/>
      <c r="B27" s="26"/>
      <c r="C27" s="23" t="s">
        <v>285</v>
      </c>
      <c r="D27" s="9">
        <v>0.34885378409939999</v>
      </c>
      <c r="E27" s="9">
        <v>0.43933616257160002</v>
      </c>
      <c r="F27" s="9">
        <v>0.2804828532934</v>
      </c>
      <c r="G27" s="9">
        <v>0.29474264654479998</v>
      </c>
      <c r="H27" s="9">
        <v>0.36351550367070001</v>
      </c>
      <c r="I27" s="9">
        <v>0.35886935683740001</v>
      </c>
      <c r="J27" s="9">
        <v>0.34065852875109998</v>
      </c>
      <c r="K27" s="9">
        <v>0.35771267614890001</v>
      </c>
      <c r="L27" s="9">
        <v>0.33254678017950001</v>
      </c>
      <c r="M27" s="9">
        <v>0.36672162585110002</v>
      </c>
      <c r="N27" s="9">
        <v>0.35787065777999999</v>
      </c>
      <c r="O27" s="9">
        <v>0.31304001660980002</v>
      </c>
      <c r="P27" s="9">
        <v>0.31293200379390002</v>
      </c>
      <c r="Q27" s="9">
        <v>0.3880288376048</v>
      </c>
      <c r="R27" s="9">
        <v>0.37088956240749998</v>
      </c>
      <c r="S27" s="9">
        <v>0.2922207544255</v>
      </c>
      <c r="T27" s="9">
        <v>0.29939645629869999</v>
      </c>
      <c r="U27" s="9">
        <v>0.34421039485889998</v>
      </c>
      <c r="V27" s="9">
        <v>0.42284421136529998</v>
      </c>
      <c r="W27" s="9">
        <v>0.30746910942130001</v>
      </c>
      <c r="X27" s="9">
        <v>0.26345023772100001</v>
      </c>
      <c r="Y27" s="9">
        <v>0.47161602531559998</v>
      </c>
      <c r="Z27" s="9">
        <v>0.24522214264690001</v>
      </c>
      <c r="AA27" s="9">
        <v>0.48505205428879988</v>
      </c>
      <c r="AB27" s="9">
        <v>0.42874561914929998</v>
      </c>
      <c r="AC27" s="9">
        <v>0.30660562307450001</v>
      </c>
      <c r="AD27" s="9">
        <v>0.2234367507161</v>
      </c>
      <c r="AE27" s="9">
        <v>0.36009556580259999</v>
      </c>
      <c r="AF27" s="9">
        <v>0.30188492775249998</v>
      </c>
      <c r="AG27" s="9">
        <v>0.42524100524120001</v>
      </c>
      <c r="AH27" s="9">
        <v>0.31961512891319999</v>
      </c>
      <c r="AI27" s="9">
        <v>0.29594178709809998</v>
      </c>
      <c r="AJ27" s="9">
        <v>0.35749838678689999</v>
      </c>
      <c r="AK27" s="9">
        <v>0.42350156575489989</v>
      </c>
      <c r="AL27" s="9">
        <v>0.29479651703949999</v>
      </c>
      <c r="AM27" s="9">
        <v>0.28350256629039999</v>
      </c>
      <c r="AN27" s="9">
        <v>0.24922272484370001</v>
      </c>
      <c r="AO27" s="9">
        <v>0.32297335155660001</v>
      </c>
      <c r="AP27" s="9">
        <v>0</v>
      </c>
      <c r="AQ27" s="9">
        <v>0.45656979634389999</v>
      </c>
      <c r="AR27" s="9">
        <v>0.43672099934230002</v>
      </c>
      <c r="AS27" s="9">
        <v>0.36707573939260002</v>
      </c>
      <c r="AT27" s="8"/>
    </row>
    <row r="28" spans="1:46" x14ac:dyDescent="0.2">
      <c r="A28" s="32"/>
      <c r="B28" s="24"/>
      <c r="C28" s="24"/>
      <c r="D28" s="10">
        <v>254</v>
      </c>
      <c r="E28" s="10">
        <v>25</v>
      </c>
      <c r="F28" s="10">
        <v>41</v>
      </c>
      <c r="G28" s="10">
        <v>45</v>
      </c>
      <c r="H28" s="10">
        <v>59</v>
      </c>
      <c r="I28" s="10">
        <v>80</v>
      </c>
      <c r="J28" s="10">
        <v>135</v>
      </c>
      <c r="K28" s="10">
        <v>116</v>
      </c>
      <c r="L28" s="10">
        <v>121</v>
      </c>
      <c r="M28" s="10">
        <v>84</v>
      </c>
      <c r="N28" s="10">
        <v>44</v>
      </c>
      <c r="O28" s="10">
        <v>2</v>
      </c>
      <c r="P28" s="10">
        <v>15</v>
      </c>
      <c r="Q28" s="10">
        <v>15</v>
      </c>
      <c r="R28" s="10">
        <v>50</v>
      </c>
      <c r="S28" s="10">
        <v>27</v>
      </c>
      <c r="T28" s="10">
        <v>31</v>
      </c>
      <c r="U28" s="10">
        <v>61</v>
      </c>
      <c r="V28" s="10">
        <v>55</v>
      </c>
      <c r="W28" s="10">
        <v>19</v>
      </c>
      <c r="X28" s="10">
        <v>11</v>
      </c>
      <c r="Y28" s="10">
        <v>14</v>
      </c>
      <c r="Z28" s="10">
        <v>33</v>
      </c>
      <c r="AA28" s="10">
        <v>57</v>
      </c>
      <c r="AB28" s="10">
        <v>31</v>
      </c>
      <c r="AC28" s="10">
        <v>89</v>
      </c>
      <c r="AD28" s="10">
        <v>9</v>
      </c>
      <c r="AE28" s="10">
        <v>36</v>
      </c>
      <c r="AF28" s="10">
        <v>40</v>
      </c>
      <c r="AG28" s="10">
        <v>109</v>
      </c>
      <c r="AH28" s="10">
        <v>58</v>
      </c>
      <c r="AI28" s="10">
        <v>2</v>
      </c>
      <c r="AJ28" s="10">
        <v>50</v>
      </c>
      <c r="AK28" s="10">
        <v>13</v>
      </c>
      <c r="AL28" s="10">
        <v>5</v>
      </c>
      <c r="AM28" s="10">
        <v>8</v>
      </c>
      <c r="AN28" s="10">
        <v>26</v>
      </c>
      <c r="AO28" s="10">
        <v>11</v>
      </c>
      <c r="AP28" s="10">
        <v>0</v>
      </c>
      <c r="AQ28" s="10">
        <v>11</v>
      </c>
      <c r="AR28" s="10">
        <v>1</v>
      </c>
      <c r="AS28" s="10">
        <v>129</v>
      </c>
      <c r="AT28" s="8"/>
    </row>
    <row r="29" spans="1:46" x14ac:dyDescent="0.2">
      <c r="A29" s="32"/>
      <c r="B29" s="24"/>
      <c r="C29" s="24"/>
      <c r="D29" s="11" t="s">
        <v>118</v>
      </c>
      <c r="E29" s="11"/>
      <c r="F29" s="11"/>
      <c r="G29" s="11"/>
      <c r="H29" s="11"/>
      <c r="I29" s="11"/>
      <c r="J29" s="11"/>
      <c r="K29" s="11"/>
      <c r="L29" s="11"/>
      <c r="M29" s="11"/>
      <c r="N29" s="11"/>
      <c r="O29" s="11"/>
      <c r="P29" s="11"/>
      <c r="Q29" s="11"/>
      <c r="R29" s="11"/>
      <c r="S29" s="11"/>
      <c r="T29" s="11"/>
      <c r="U29" s="11"/>
      <c r="V29" s="11"/>
      <c r="W29" s="11"/>
      <c r="X29" s="11"/>
      <c r="Y29" s="11"/>
      <c r="Z29" s="11"/>
      <c r="AA29" s="12" t="s">
        <v>133</v>
      </c>
      <c r="AB29" s="11"/>
      <c r="AC29" s="11"/>
      <c r="AD29" s="11"/>
      <c r="AE29" s="11"/>
      <c r="AF29" s="11"/>
      <c r="AG29" s="11"/>
      <c r="AH29" s="11"/>
      <c r="AI29" s="11"/>
      <c r="AJ29" s="11"/>
      <c r="AK29" s="11"/>
      <c r="AL29" s="11"/>
      <c r="AM29" s="11"/>
      <c r="AN29" s="11"/>
      <c r="AO29" s="11"/>
      <c r="AP29" s="11"/>
      <c r="AQ29" s="11"/>
      <c r="AR29" s="11"/>
      <c r="AS29" s="11"/>
      <c r="AT29" s="8"/>
    </row>
    <row r="30" spans="1:46" x14ac:dyDescent="0.2">
      <c r="A30" s="26"/>
      <c r="B30" s="26"/>
      <c r="C30" s="23" t="s">
        <v>288</v>
      </c>
      <c r="D30" s="9">
        <v>0.18440474782060001</v>
      </c>
      <c r="E30" s="9">
        <v>0.2235213377146</v>
      </c>
      <c r="F30" s="9">
        <v>0.26274149650020001</v>
      </c>
      <c r="G30" s="9">
        <v>0.2029789556752</v>
      </c>
      <c r="H30" s="9">
        <v>0.16114864419409999</v>
      </c>
      <c r="I30" s="9">
        <v>0.1234414956664</v>
      </c>
      <c r="J30" s="9">
        <v>0.17401253067299999</v>
      </c>
      <c r="K30" s="9">
        <v>0.19488439621420001</v>
      </c>
      <c r="L30" s="9">
        <v>0.17899532470650001</v>
      </c>
      <c r="M30" s="9">
        <v>0.18000997078520001</v>
      </c>
      <c r="N30" s="9">
        <v>0.208341857247</v>
      </c>
      <c r="O30" s="9">
        <v>0.22392929138119999</v>
      </c>
      <c r="P30" s="9">
        <v>0.1770914357077</v>
      </c>
      <c r="Q30" s="9">
        <v>8.8624127310409986E-2</v>
      </c>
      <c r="R30" s="9">
        <v>0.14975917833989999</v>
      </c>
      <c r="S30" s="9">
        <v>0.331510066263</v>
      </c>
      <c r="T30" s="9">
        <v>0.1914627850358</v>
      </c>
      <c r="U30" s="9">
        <v>0.18029253366199999</v>
      </c>
      <c r="V30" s="9">
        <v>0.14762631970340001</v>
      </c>
      <c r="W30" s="9">
        <v>9.1182412215600001E-2</v>
      </c>
      <c r="X30" s="9">
        <v>0.1609699494122</v>
      </c>
      <c r="Y30" s="9">
        <v>6.2523538454610006E-2</v>
      </c>
      <c r="Z30" s="9">
        <v>0.16675274712480001</v>
      </c>
      <c r="AA30" s="9">
        <v>0.1443567304176</v>
      </c>
      <c r="AB30" s="9">
        <v>0.23184977424030001</v>
      </c>
      <c r="AC30" s="9">
        <v>0.26151214323369998</v>
      </c>
      <c r="AD30" s="9">
        <v>1.120262511862E-2</v>
      </c>
      <c r="AE30" s="9">
        <v>0.1014517087689</v>
      </c>
      <c r="AF30" s="9">
        <v>9.6173615924470005E-2</v>
      </c>
      <c r="AG30" s="9">
        <v>0.21699585249709999</v>
      </c>
      <c r="AH30" s="9">
        <v>0.3193508002023</v>
      </c>
      <c r="AI30" s="9">
        <v>0</v>
      </c>
      <c r="AJ30" s="9">
        <v>0.1333331705138</v>
      </c>
      <c r="AK30" s="9">
        <v>6.9241107263449994E-2</v>
      </c>
      <c r="AL30" s="9">
        <v>0.1198044078745</v>
      </c>
      <c r="AM30" s="9">
        <v>0.11390174778709999</v>
      </c>
      <c r="AN30" s="9">
        <v>0.12941282483069999</v>
      </c>
      <c r="AO30" s="9">
        <v>0.17419174386889999</v>
      </c>
      <c r="AP30" s="9">
        <v>0.28341643148880002</v>
      </c>
      <c r="AQ30" s="9">
        <v>0.17236546366880001</v>
      </c>
      <c r="AR30" s="9">
        <v>0</v>
      </c>
      <c r="AS30" s="9">
        <v>0.25127794447689999</v>
      </c>
      <c r="AT30" s="8"/>
    </row>
    <row r="31" spans="1:46" x14ac:dyDescent="0.2">
      <c r="A31" s="32"/>
      <c r="B31" s="24"/>
      <c r="C31" s="24"/>
      <c r="D31" s="10">
        <v>143</v>
      </c>
      <c r="E31" s="10">
        <v>18</v>
      </c>
      <c r="F31" s="10">
        <v>37</v>
      </c>
      <c r="G31" s="10">
        <v>25</v>
      </c>
      <c r="H31" s="10">
        <v>28</v>
      </c>
      <c r="I31" s="10">
        <v>32</v>
      </c>
      <c r="J31" s="10">
        <v>77</v>
      </c>
      <c r="K31" s="10">
        <v>64</v>
      </c>
      <c r="L31" s="10">
        <v>69</v>
      </c>
      <c r="M31" s="10">
        <v>48</v>
      </c>
      <c r="N31" s="10">
        <v>24</v>
      </c>
      <c r="O31" s="10">
        <v>2</v>
      </c>
      <c r="P31" s="10">
        <v>9</v>
      </c>
      <c r="Q31" s="10">
        <v>2</v>
      </c>
      <c r="R31" s="10">
        <v>27</v>
      </c>
      <c r="S31" s="10">
        <v>27</v>
      </c>
      <c r="T31" s="10">
        <v>23</v>
      </c>
      <c r="U31" s="10">
        <v>29</v>
      </c>
      <c r="V31" s="10">
        <v>26</v>
      </c>
      <c r="W31" s="10">
        <v>4</v>
      </c>
      <c r="X31" s="10">
        <v>5</v>
      </c>
      <c r="Y31" s="10">
        <v>3</v>
      </c>
      <c r="Z31" s="10">
        <v>24</v>
      </c>
      <c r="AA31" s="10">
        <v>19</v>
      </c>
      <c r="AB31" s="10">
        <v>22</v>
      </c>
      <c r="AC31" s="10">
        <v>66</v>
      </c>
      <c r="AD31" s="10">
        <v>1</v>
      </c>
      <c r="AE31" s="10">
        <v>11</v>
      </c>
      <c r="AF31" s="10">
        <v>13</v>
      </c>
      <c r="AG31" s="10">
        <v>60</v>
      </c>
      <c r="AH31" s="10">
        <v>57</v>
      </c>
      <c r="AI31" s="10">
        <v>0</v>
      </c>
      <c r="AJ31" s="10">
        <v>16</v>
      </c>
      <c r="AK31" s="10">
        <v>6</v>
      </c>
      <c r="AL31" s="10">
        <v>2</v>
      </c>
      <c r="AM31" s="10">
        <v>4</v>
      </c>
      <c r="AN31" s="10">
        <v>13</v>
      </c>
      <c r="AO31" s="10">
        <v>5</v>
      </c>
      <c r="AP31" s="10">
        <v>1</v>
      </c>
      <c r="AQ31" s="10">
        <v>5</v>
      </c>
      <c r="AR31" s="10">
        <v>0</v>
      </c>
      <c r="AS31" s="10">
        <v>91</v>
      </c>
      <c r="AT31" s="8"/>
    </row>
    <row r="32" spans="1:46" x14ac:dyDescent="0.2">
      <c r="A32" s="32"/>
      <c r="B32" s="24"/>
      <c r="C32" s="24"/>
      <c r="D32" s="11" t="s">
        <v>118</v>
      </c>
      <c r="E32" s="11"/>
      <c r="F32" s="12" t="s">
        <v>124</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2" t="s">
        <v>120</v>
      </c>
      <c r="AH32" s="12" t="s">
        <v>297</v>
      </c>
      <c r="AI32" s="11"/>
      <c r="AJ32" s="11"/>
      <c r="AK32" s="11"/>
      <c r="AL32" s="11"/>
      <c r="AM32" s="11"/>
      <c r="AN32" s="11"/>
      <c r="AO32" s="11"/>
      <c r="AP32" s="11"/>
      <c r="AQ32" s="11"/>
      <c r="AR32" s="11"/>
      <c r="AS32" s="11"/>
      <c r="AT32" s="8"/>
    </row>
    <row r="33" spans="1:46" x14ac:dyDescent="0.2">
      <c r="A33" s="26"/>
      <c r="B33" s="26"/>
      <c r="C33" s="23" t="s">
        <v>291</v>
      </c>
      <c r="D33" s="9">
        <v>2.7037946446490001E-2</v>
      </c>
      <c r="E33" s="9">
        <v>2.3292210698170002E-2</v>
      </c>
      <c r="F33" s="9">
        <v>5.9186654951640001E-2</v>
      </c>
      <c r="G33" s="9">
        <v>5.6410100812100003E-2</v>
      </c>
      <c r="H33" s="9">
        <v>1.2321243500460001E-2</v>
      </c>
      <c r="I33" s="9">
        <v>7.933701321589999E-3</v>
      </c>
      <c r="J33" s="9">
        <v>1.6964292549709999E-2</v>
      </c>
      <c r="K33" s="9">
        <v>3.9303002895910003E-2</v>
      </c>
      <c r="L33" s="9">
        <v>2.4508091178399999E-2</v>
      </c>
      <c r="M33" s="9">
        <v>3.2694710255099999E-2</v>
      </c>
      <c r="N33" s="9">
        <v>2.2329733475189999E-2</v>
      </c>
      <c r="O33" s="9">
        <v>6.0804505437469999E-2</v>
      </c>
      <c r="P33" s="9">
        <v>0</v>
      </c>
      <c r="Q33" s="9">
        <v>0</v>
      </c>
      <c r="R33" s="9">
        <v>5.7909850267769999E-2</v>
      </c>
      <c r="S33" s="9">
        <v>4.7224603446030002E-2</v>
      </c>
      <c r="T33" s="9">
        <v>1.3289663153829999E-2</v>
      </c>
      <c r="U33" s="9">
        <v>1.520056272586E-2</v>
      </c>
      <c r="V33" s="9">
        <v>2.858159722189E-2</v>
      </c>
      <c r="W33" s="9">
        <v>0</v>
      </c>
      <c r="X33" s="9">
        <v>1.1347020826189999E-2</v>
      </c>
      <c r="Y33" s="9">
        <v>0</v>
      </c>
      <c r="Z33" s="9">
        <v>3.7101359093899999E-2</v>
      </c>
      <c r="AA33" s="9">
        <v>3.6279764627900002E-2</v>
      </c>
      <c r="AB33" s="9">
        <v>4.9707024021579997E-2</v>
      </c>
      <c r="AC33" s="9">
        <v>2.3023054766249999E-2</v>
      </c>
      <c r="AD33" s="9">
        <v>0</v>
      </c>
      <c r="AE33" s="9">
        <v>1.520648873418E-2</v>
      </c>
      <c r="AF33" s="9">
        <v>2.0247786548769998E-2</v>
      </c>
      <c r="AG33" s="9">
        <v>2.2481359982879999E-2</v>
      </c>
      <c r="AH33" s="9">
        <v>5.5156358828319998E-2</v>
      </c>
      <c r="AI33" s="9">
        <v>0</v>
      </c>
      <c r="AJ33" s="9">
        <v>1.370674740864E-2</v>
      </c>
      <c r="AK33" s="9">
        <v>0</v>
      </c>
      <c r="AL33" s="9">
        <v>0</v>
      </c>
      <c r="AM33" s="9">
        <v>0</v>
      </c>
      <c r="AN33" s="9">
        <v>1.4956716091459999E-2</v>
      </c>
      <c r="AO33" s="9">
        <v>0</v>
      </c>
      <c r="AP33" s="9">
        <v>0</v>
      </c>
      <c r="AQ33" s="9">
        <v>7.8224779217829998E-2</v>
      </c>
      <c r="AR33" s="9">
        <v>0</v>
      </c>
      <c r="AS33" s="9">
        <v>4.3710889441429999E-2</v>
      </c>
      <c r="AT33" s="8"/>
    </row>
    <row r="34" spans="1:46" x14ac:dyDescent="0.2">
      <c r="A34" s="32"/>
      <c r="B34" s="24"/>
      <c r="C34" s="24"/>
      <c r="D34" s="10">
        <v>24</v>
      </c>
      <c r="E34" s="10">
        <v>2</v>
      </c>
      <c r="F34" s="10">
        <v>9</v>
      </c>
      <c r="G34" s="10">
        <v>9</v>
      </c>
      <c r="H34" s="10">
        <v>2</v>
      </c>
      <c r="I34" s="10">
        <v>2</v>
      </c>
      <c r="J34" s="10">
        <v>9</v>
      </c>
      <c r="K34" s="10">
        <v>15</v>
      </c>
      <c r="L34" s="10">
        <v>11</v>
      </c>
      <c r="M34" s="10">
        <v>8</v>
      </c>
      <c r="N34" s="10">
        <v>4</v>
      </c>
      <c r="O34" s="10">
        <v>1</v>
      </c>
      <c r="P34" s="10">
        <v>0</v>
      </c>
      <c r="Q34" s="10">
        <v>0</v>
      </c>
      <c r="R34" s="10">
        <v>8</v>
      </c>
      <c r="S34" s="10">
        <v>4</v>
      </c>
      <c r="T34" s="10">
        <v>4</v>
      </c>
      <c r="U34" s="10">
        <v>4</v>
      </c>
      <c r="V34" s="10">
        <v>4</v>
      </c>
      <c r="W34" s="10">
        <v>0</v>
      </c>
      <c r="X34" s="10">
        <v>1</v>
      </c>
      <c r="Y34" s="10">
        <v>0</v>
      </c>
      <c r="Z34" s="10">
        <v>6</v>
      </c>
      <c r="AA34" s="10">
        <v>5</v>
      </c>
      <c r="AB34" s="10">
        <v>3</v>
      </c>
      <c r="AC34" s="10">
        <v>9</v>
      </c>
      <c r="AD34" s="10">
        <v>0</v>
      </c>
      <c r="AE34" s="10">
        <v>2</v>
      </c>
      <c r="AF34" s="10">
        <v>3</v>
      </c>
      <c r="AG34" s="10">
        <v>7</v>
      </c>
      <c r="AH34" s="10">
        <v>12</v>
      </c>
      <c r="AI34" s="10">
        <v>0</v>
      </c>
      <c r="AJ34" s="10">
        <v>2</v>
      </c>
      <c r="AK34" s="10">
        <v>0</v>
      </c>
      <c r="AL34" s="10">
        <v>0</v>
      </c>
      <c r="AM34" s="10">
        <v>0</v>
      </c>
      <c r="AN34" s="10">
        <v>2</v>
      </c>
      <c r="AO34" s="10">
        <v>0</v>
      </c>
      <c r="AP34" s="10">
        <v>0</v>
      </c>
      <c r="AQ34" s="10">
        <v>2</v>
      </c>
      <c r="AR34" s="10">
        <v>0</v>
      </c>
      <c r="AS34" s="10">
        <v>18</v>
      </c>
      <c r="AT34" s="8"/>
    </row>
    <row r="35" spans="1:46" x14ac:dyDescent="0.2">
      <c r="A35" s="32"/>
      <c r="B35" s="24"/>
      <c r="C35" s="24"/>
      <c r="D35" s="11" t="s">
        <v>118</v>
      </c>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8"/>
    </row>
    <row r="36" spans="1:46" x14ac:dyDescent="0.2">
      <c r="A36" s="26"/>
      <c r="B36" s="26"/>
      <c r="C36" s="23" t="s">
        <v>294</v>
      </c>
      <c r="D36" s="9">
        <v>3.7734495929759998E-3</v>
      </c>
      <c r="E36" s="9">
        <v>8.0171597926769998E-3</v>
      </c>
      <c r="F36" s="9">
        <v>1.5241602861410001E-2</v>
      </c>
      <c r="G36" s="9">
        <v>0</v>
      </c>
      <c r="H36" s="9">
        <v>0</v>
      </c>
      <c r="I36" s="9">
        <v>0</v>
      </c>
      <c r="J36" s="9">
        <v>0</v>
      </c>
      <c r="K36" s="9">
        <v>5.3142380270290003E-3</v>
      </c>
      <c r="L36" s="9">
        <v>5.2045577505130001E-3</v>
      </c>
      <c r="M36" s="9">
        <v>2.7421113930850001E-3</v>
      </c>
      <c r="N36" s="9">
        <v>2.5409593066540001E-3</v>
      </c>
      <c r="O36" s="9">
        <v>0</v>
      </c>
      <c r="P36" s="9">
        <v>0</v>
      </c>
      <c r="Q36" s="9">
        <v>1.543465919115E-2</v>
      </c>
      <c r="R36" s="9">
        <v>0</v>
      </c>
      <c r="S36" s="9">
        <v>1.203776054306E-2</v>
      </c>
      <c r="T36" s="9">
        <v>0</v>
      </c>
      <c r="U36" s="9">
        <v>0</v>
      </c>
      <c r="V36" s="9">
        <v>7.9441765949250006E-3</v>
      </c>
      <c r="W36" s="9">
        <v>0</v>
      </c>
      <c r="X36" s="9">
        <v>0</v>
      </c>
      <c r="Y36" s="9">
        <v>0</v>
      </c>
      <c r="Z36" s="9">
        <v>1.4471208752140001E-2</v>
      </c>
      <c r="AA36" s="9">
        <v>0</v>
      </c>
      <c r="AB36" s="9">
        <v>0</v>
      </c>
      <c r="AC36" s="9">
        <v>2.9658165599210002E-3</v>
      </c>
      <c r="AD36" s="9">
        <v>0</v>
      </c>
      <c r="AE36" s="9">
        <v>0</v>
      </c>
      <c r="AF36" s="9">
        <v>0</v>
      </c>
      <c r="AG36" s="9">
        <v>2.7634193617680001E-3</v>
      </c>
      <c r="AH36" s="9">
        <v>6.45232504581E-3</v>
      </c>
      <c r="AI36" s="9">
        <v>0.16044928048250001</v>
      </c>
      <c r="AJ36" s="9">
        <v>0</v>
      </c>
      <c r="AK36" s="9">
        <v>0</v>
      </c>
      <c r="AL36" s="9">
        <v>0</v>
      </c>
      <c r="AM36" s="9">
        <v>0</v>
      </c>
      <c r="AN36" s="9">
        <v>0</v>
      </c>
      <c r="AO36" s="9">
        <v>1.8284210077700001E-2</v>
      </c>
      <c r="AP36" s="9">
        <v>0</v>
      </c>
      <c r="AQ36" s="9">
        <v>0</v>
      </c>
      <c r="AR36" s="9">
        <v>8.3974457924500007E-2</v>
      </c>
      <c r="AS36" s="9">
        <v>5.1648771600510002E-3</v>
      </c>
      <c r="AT36" s="8"/>
    </row>
    <row r="37" spans="1:46" x14ac:dyDescent="0.2">
      <c r="A37" s="32"/>
      <c r="B37" s="24"/>
      <c r="C37" s="24"/>
      <c r="D37" s="10">
        <v>4</v>
      </c>
      <c r="E37" s="10">
        <v>1</v>
      </c>
      <c r="F37" s="10">
        <v>3</v>
      </c>
      <c r="G37" s="10">
        <v>0</v>
      </c>
      <c r="H37" s="10">
        <v>0</v>
      </c>
      <c r="I37" s="10">
        <v>0</v>
      </c>
      <c r="J37" s="10">
        <v>0</v>
      </c>
      <c r="K37" s="10">
        <v>3</v>
      </c>
      <c r="L37" s="10">
        <v>2</v>
      </c>
      <c r="M37" s="10">
        <v>1</v>
      </c>
      <c r="N37" s="10">
        <v>1</v>
      </c>
      <c r="O37" s="10">
        <v>0</v>
      </c>
      <c r="P37" s="10">
        <v>0</v>
      </c>
      <c r="Q37" s="10">
        <v>1</v>
      </c>
      <c r="R37" s="10">
        <v>0</v>
      </c>
      <c r="S37" s="10">
        <v>2</v>
      </c>
      <c r="T37" s="10">
        <v>0</v>
      </c>
      <c r="U37" s="10">
        <v>0</v>
      </c>
      <c r="V37" s="10">
        <v>1</v>
      </c>
      <c r="W37" s="10">
        <v>0</v>
      </c>
      <c r="X37" s="10">
        <v>0</v>
      </c>
      <c r="Y37" s="10">
        <v>0</v>
      </c>
      <c r="Z37" s="10">
        <v>3</v>
      </c>
      <c r="AA37" s="10">
        <v>0</v>
      </c>
      <c r="AB37" s="10">
        <v>0</v>
      </c>
      <c r="AC37" s="10">
        <v>1</v>
      </c>
      <c r="AD37" s="10">
        <v>0</v>
      </c>
      <c r="AE37" s="10">
        <v>0</v>
      </c>
      <c r="AF37" s="10">
        <v>0</v>
      </c>
      <c r="AG37" s="10">
        <v>1</v>
      </c>
      <c r="AH37" s="10">
        <v>2</v>
      </c>
      <c r="AI37" s="10">
        <v>1</v>
      </c>
      <c r="AJ37" s="10">
        <v>0</v>
      </c>
      <c r="AK37" s="10">
        <v>0</v>
      </c>
      <c r="AL37" s="10">
        <v>0</v>
      </c>
      <c r="AM37" s="10">
        <v>0</v>
      </c>
      <c r="AN37" s="10">
        <v>0</v>
      </c>
      <c r="AO37" s="10">
        <v>1</v>
      </c>
      <c r="AP37" s="10">
        <v>0</v>
      </c>
      <c r="AQ37" s="10">
        <v>0</v>
      </c>
      <c r="AR37" s="10">
        <v>1</v>
      </c>
      <c r="AS37" s="10">
        <v>2</v>
      </c>
      <c r="AT37" s="8"/>
    </row>
    <row r="38" spans="1:46" x14ac:dyDescent="0.2">
      <c r="A38" s="32"/>
      <c r="B38" s="24"/>
      <c r="C38" s="24"/>
      <c r="D38" s="11" t="s">
        <v>118</v>
      </c>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2" t="s">
        <v>298</v>
      </c>
      <c r="AJ38" s="11"/>
      <c r="AK38" s="11"/>
      <c r="AL38" s="11"/>
      <c r="AM38" s="11"/>
      <c r="AN38" s="11"/>
      <c r="AO38" s="11"/>
      <c r="AP38" s="11"/>
      <c r="AQ38" s="11"/>
      <c r="AR38" s="12" t="s">
        <v>299</v>
      </c>
      <c r="AS38" s="11"/>
      <c r="AT38" s="8"/>
    </row>
    <row r="39" spans="1:46" x14ac:dyDescent="0.2">
      <c r="A39" s="26"/>
      <c r="B39" s="26"/>
      <c r="C39" s="23" t="s">
        <v>56</v>
      </c>
      <c r="D39" s="9">
        <v>1</v>
      </c>
      <c r="E39" s="9">
        <v>1</v>
      </c>
      <c r="F39" s="9">
        <v>1</v>
      </c>
      <c r="G39" s="9">
        <v>1</v>
      </c>
      <c r="H39" s="9">
        <v>1</v>
      </c>
      <c r="I39" s="9">
        <v>1</v>
      </c>
      <c r="J39" s="9">
        <v>1</v>
      </c>
      <c r="K39" s="9">
        <v>1</v>
      </c>
      <c r="L39" s="9">
        <v>1</v>
      </c>
      <c r="M39" s="9">
        <v>1</v>
      </c>
      <c r="N39" s="9">
        <v>1</v>
      </c>
      <c r="O39" s="9">
        <v>1</v>
      </c>
      <c r="P39" s="9">
        <v>1</v>
      </c>
      <c r="Q39" s="9">
        <v>1</v>
      </c>
      <c r="R39" s="9">
        <v>1</v>
      </c>
      <c r="S39" s="9">
        <v>1</v>
      </c>
      <c r="T39" s="9">
        <v>1</v>
      </c>
      <c r="U39" s="9">
        <v>1</v>
      </c>
      <c r="V39" s="9">
        <v>1</v>
      </c>
      <c r="W39" s="9">
        <v>1</v>
      </c>
      <c r="X39" s="9">
        <v>1</v>
      </c>
      <c r="Y39" s="9">
        <v>1</v>
      </c>
      <c r="Z39" s="9">
        <v>1</v>
      </c>
      <c r="AA39" s="9">
        <v>1</v>
      </c>
      <c r="AB39" s="9">
        <v>1</v>
      </c>
      <c r="AC39" s="9">
        <v>1</v>
      </c>
      <c r="AD39" s="9">
        <v>1</v>
      </c>
      <c r="AE39" s="9">
        <v>1</v>
      </c>
      <c r="AF39" s="9">
        <v>1</v>
      </c>
      <c r="AG39" s="9">
        <v>1</v>
      </c>
      <c r="AH39" s="9">
        <v>1</v>
      </c>
      <c r="AI39" s="9">
        <v>1</v>
      </c>
      <c r="AJ39" s="9">
        <v>1</v>
      </c>
      <c r="AK39" s="9">
        <v>1</v>
      </c>
      <c r="AL39" s="9">
        <v>1</v>
      </c>
      <c r="AM39" s="9">
        <v>1</v>
      </c>
      <c r="AN39" s="9">
        <v>1</v>
      </c>
      <c r="AO39" s="9">
        <v>1</v>
      </c>
      <c r="AP39" s="9">
        <v>1</v>
      </c>
      <c r="AQ39" s="9">
        <v>1</v>
      </c>
      <c r="AR39" s="9">
        <v>1</v>
      </c>
      <c r="AS39" s="9">
        <v>1</v>
      </c>
      <c r="AT39" s="8"/>
    </row>
    <row r="40" spans="1:46" x14ac:dyDescent="0.2">
      <c r="A40" s="32"/>
      <c r="B40" s="24"/>
      <c r="C40" s="24"/>
      <c r="D40" s="10">
        <v>750</v>
      </c>
      <c r="E40" s="10">
        <v>69</v>
      </c>
      <c r="F40" s="10">
        <v>140</v>
      </c>
      <c r="G40" s="10">
        <v>137</v>
      </c>
      <c r="H40" s="10">
        <v>158</v>
      </c>
      <c r="I40" s="10">
        <v>231</v>
      </c>
      <c r="J40" s="10">
        <v>408</v>
      </c>
      <c r="K40" s="10">
        <v>334</v>
      </c>
      <c r="L40" s="10">
        <v>362</v>
      </c>
      <c r="M40" s="10">
        <v>245</v>
      </c>
      <c r="N40" s="10">
        <v>128</v>
      </c>
      <c r="O40" s="10">
        <v>9</v>
      </c>
      <c r="P40" s="10">
        <v>51</v>
      </c>
      <c r="Q40" s="10">
        <v>35</v>
      </c>
      <c r="R40" s="10">
        <v>147</v>
      </c>
      <c r="S40" s="10">
        <v>88</v>
      </c>
      <c r="T40" s="10">
        <v>118</v>
      </c>
      <c r="U40" s="10">
        <v>179</v>
      </c>
      <c r="V40" s="10">
        <v>132</v>
      </c>
      <c r="W40" s="10">
        <v>59</v>
      </c>
      <c r="X40" s="10">
        <v>40</v>
      </c>
      <c r="Y40" s="10">
        <v>36</v>
      </c>
      <c r="Z40" s="10">
        <v>129</v>
      </c>
      <c r="AA40" s="10">
        <v>127</v>
      </c>
      <c r="AB40" s="10">
        <v>79</v>
      </c>
      <c r="AC40" s="10">
        <v>280</v>
      </c>
      <c r="AD40" s="10">
        <v>39</v>
      </c>
      <c r="AE40" s="10">
        <v>104</v>
      </c>
      <c r="AF40" s="10">
        <v>133</v>
      </c>
      <c r="AG40" s="10">
        <v>274</v>
      </c>
      <c r="AH40" s="10">
        <v>190</v>
      </c>
      <c r="AI40" s="10">
        <v>7</v>
      </c>
      <c r="AJ40" s="10">
        <v>144</v>
      </c>
      <c r="AK40" s="10">
        <v>40</v>
      </c>
      <c r="AL40" s="10">
        <v>14</v>
      </c>
      <c r="AM40" s="10">
        <v>29</v>
      </c>
      <c r="AN40" s="10">
        <v>93</v>
      </c>
      <c r="AO40" s="10">
        <v>36</v>
      </c>
      <c r="AP40" s="10">
        <v>3</v>
      </c>
      <c r="AQ40" s="10">
        <v>24</v>
      </c>
      <c r="AR40" s="10">
        <v>6</v>
      </c>
      <c r="AS40" s="10">
        <v>361</v>
      </c>
      <c r="AT40" s="8"/>
    </row>
    <row r="41" spans="1:46" x14ac:dyDescent="0.2">
      <c r="A41" s="32"/>
      <c r="B41" s="24"/>
      <c r="C41" s="24"/>
      <c r="D41" s="11" t="s">
        <v>118</v>
      </c>
      <c r="E41" s="11" t="s">
        <v>118</v>
      </c>
      <c r="F41" s="11" t="s">
        <v>118</v>
      </c>
      <c r="G41" s="11" t="s">
        <v>118</v>
      </c>
      <c r="H41" s="11" t="s">
        <v>118</v>
      </c>
      <c r="I41" s="11" t="s">
        <v>118</v>
      </c>
      <c r="J41" s="11" t="s">
        <v>118</v>
      </c>
      <c r="K41" s="11" t="s">
        <v>118</v>
      </c>
      <c r="L41" s="11" t="s">
        <v>118</v>
      </c>
      <c r="M41" s="11" t="s">
        <v>118</v>
      </c>
      <c r="N41" s="11" t="s">
        <v>118</v>
      </c>
      <c r="O41" s="11" t="s">
        <v>118</v>
      </c>
      <c r="P41" s="11" t="s">
        <v>118</v>
      </c>
      <c r="Q41" s="11" t="s">
        <v>118</v>
      </c>
      <c r="R41" s="11" t="s">
        <v>118</v>
      </c>
      <c r="S41" s="11" t="s">
        <v>118</v>
      </c>
      <c r="T41" s="11" t="s">
        <v>118</v>
      </c>
      <c r="U41" s="11" t="s">
        <v>118</v>
      </c>
      <c r="V41" s="11" t="s">
        <v>118</v>
      </c>
      <c r="W41" s="11" t="s">
        <v>118</v>
      </c>
      <c r="X41" s="11" t="s">
        <v>118</v>
      </c>
      <c r="Y41" s="11" t="s">
        <v>118</v>
      </c>
      <c r="Z41" s="11" t="s">
        <v>118</v>
      </c>
      <c r="AA41" s="11" t="s">
        <v>118</v>
      </c>
      <c r="AB41" s="11" t="s">
        <v>118</v>
      </c>
      <c r="AC41" s="11" t="s">
        <v>118</v>
      </c>
      <c r="AD41" s="11" t="s">
        <v>118</v>
      </c>
      <c r="AE41" s="11" t="s">
        <v>118</v>
      </c>
      <c r="AF41" s="11" t="s">
        <v>118</v>
      </c>
      <c r="AG41" s="11" t="s">
        <v>118</v>
      </c>
      <c r="AH41" s="11" t="s">
        <v>118</v>
      </c>
      <c r="AI41" s="11" t="s">
        <v>118</v>
      </c>
      <c r="AJ41" s="11" t="s">
        <v>118</v>
      </c>
      <c r="AK41" s="11" t="s">
        <v>118</v>
      </c>
      <c r="AL41" s="11" t="s">
        <v>118</v>
      </c>
      <c r="AM41" s="11" t="s">
        <v>118</v>
      </c>
      <c r="AN41" s="11" t="s">
        <v>118</v>
      </c>
      <c r="AO41" s="11" t="s">
        <v>118</v>
      </c>
      <c r="AP41" s="11" t="s">
        <v>118</v>
      </c>
      <c r="AQ41" s="11" t="s">
        <v>118</v>
      </c>
      <c r="AR41" s="11" t="s">
        <v>118</v>
      </c>
      <c r="AS41" s="11" t="s">
        <v>118</v>
      </c>
      <c r="AT41" s="8"/>
    </row>
    <row r="42" spans="1:46" x14ac:dyDescent="0.2">
      <c r="A42" s="26"/>
      <c r="B42" s="23" t="s">
        <v>300</v>
      </c>
      <c r="C42" s="23" t="s">
        <v>283</v>
      </c>
      <c r="D42" s="9">
        <v>0.1566420369673</v>
      </c>
      <c r="E42" s="9">
        <v>0.1537603847489</v>
      </c>
      <c r="F42" s="9">
        <v>0.20989057959099999</v>
      </c>
      <c r="G42" s="9">
        <v>0.1873847746168</v>
      </c>
      <c r="H42" s="9">
        <v>0.1432631249529</v>
      </c>
      <c r="I42" s="9">
        <v>0.12234998655690001</v>
      </c>
      <c r="J42" s="9">
        <v>0.16658855927210001</v>
      </c>
      <c r="K42" s="9">
        <v>0.14294232108089999</v>
      </c>
      <c r="L42" s="9">
        <v>0.18243246810780001</v>
      </c>
      <c r="M42" s="9">
        <v>0.1441303198046</v>
      </c>
      <c r="N42" s="9">
        <v>0.1071487146994</v>
      </c>
      <c r="O42" s="9">
        <v>0.37181832654570002</v>
      </c>
      <c r="P42" s="9">
        <v>0.15156469409350001</v>
      </c>
      <c r="Q42" s="9">
        <v>0.20468655639540001</v>
      </c>
      <c r="R42" s="9">
        <v>0.21403359639</v>
      </c>
      <c r="S42" s="9">
        <v>0.1769415893146</v>
      </c>
      <c r="T42" s="9">
        <v>0.15983153901809999</v>
      </c>
      <c r="U42" s="9">
        <v>0.12655801589740001</v>
      </c>
      <c r="V42" s="9">
        <v>9.9026662488950007E-2</v>
      </c>
      <c r="W42" s="9">
        <v>0.21984514015949999</v>
      </c>
      <c r="X42" s="9">
        <v>0.13478099759260001</v>
      </c>
      <c r="Y42" s="9">
        <v>0.14750666670980001</v>
      </c>
      <c r="Z42" s="9">
        <v>0.15767598876969999</v>
      </c>
      <c r="AA42" s="9">
        <v>0.1122738774693</v>
      </c>
      <c r="AB42" s="9">
        <v>0.162041643214</v>
      </c>
      <c r="AC42" s="9">
        <v>0.1746365674226</v>
      </c>
      <c r="AD42" s="9">
        <v>0.28041977371650001</v>
      </c>
      <c r="AE42" s="9">
        <v>0.1183201574403</v>
      </c>
      <c r="AF42" s="9">
        <v>0.181468729144</v>
      </c>
      <c r="AG42" s="9">
        <v>0.1456051867249</v>
      </c>
      <c r="AH42" s="9">
        <v>0.14302609779690001</v>
      </c>
      <c r="AI42" s="9">
        <v>0.1239680268834</v>
      </c>
      <c r="AJ42" s="9">
        <v>0.1693983444353</v>
      </c>
      <c r="AK42" s="9">
        <v>0.1564097926644</v>
      </c>
      <c r="AL42" s="9">
        <v>0</v>
      </c>
      <c r="AM42" s="9">
        <v>7.3168903604580005E-2</v>
      </c>
      <c r="AN42" s="9">
        <v>0.12388044899599999</v>
      </c>
      <c r="AO42" s="9">
        <v>0.212711589866</v>
      </c>
      <c r="AP42" s="9">
        <v>0</v>
      </c>
      <c r="AQ42" s="9">
        <v>0.15585281840939999</v>
      </c>
      <c r="AR42" s="9">
        <v>0.21543422240849999</v>
      </c>
      <c r="AS42" s="9">
        <v>0.16853546941040001</v>
      </c>
      <c r="AT42" s="8"/>
    </row>
    <row r="43" spans="1:46" x14ac:dyDescent="0.2">
      <c r="A43" s="32"/>
      <c r="B43" s="24"/>
      <c r="C43" s="24"/>
      <c r="D43" s="10">
        <v>120</v>
      </c>
      <c r="E43" s="10">
        <v>12</v>
      </c>
      <c r="F43" s="10">
        <v>26</v>
      </c>
      <c r="G43" s="10">
        <v>25</v>
      </c>
      <c r="H43" s="10">
        <v>25</v>
      </c>
      <c r="I43" s="10">
        <v>30</v>
      </c>
      <c r="J43" s="10">
        <v>66</v>
      </c>
      <c r="K43" s="10">
        <v>52</v>
      </c>
      <c r="L43" s="10">
        <v>67</v>
      </c>
      <c r="M43" s="10">
        <v>34</v>
      </c>
      <c r="N43" s="10">
        <v>15</v>
      </c>
      <c r="O43" s="10">
        <v>3</v>
      </c>
      <c r="P43" s="10">
        <v>6</v>
      </c>
      <c r="Q43" s="10">
        <v>7</v>
      </c>
      <c r="R43" s="10">
        <v>34</v>
      </c>
      <c r="S43" s="10">
        <v>19</v>
      </c>
      <c r="T43" s="10">
        <v>18</v>
      </c>
      <c r="U43" s="10">
        <v>22</v>
      </c>
      <c r="V43" s="10">
        <v>14</v>
      </c>
      <c r="W43" s="10">
        <v>11</v>
      </c>
      <c r="X43" s="10">
        <v>5</v>
      </c>
      <c r="Y43" s="10">
        <v>6</v>
      </c>
      <c r="Z43" s="10">
        <v>19</v>
      </c>
      <c r="AA43" s="10">
        <v>15</v>
      </c>
      <c r="AB43" s="10">
        <v>11</v>
      </c>
      <c r="AC43" s="10">
        <v>53</v>
      </c>
      <c r="AD43" s="10">
        <v>9</v>
      </c>
      <c r="AE43" s="10">
        <v>11</v>
      </c>
      <c r="AF43" s="10">
        <v>26</v>
      </c>
      <c r="AG43" s="10">
        <v>41</v>
      </c>
      <c r="AH43" s="10">
        <v>32</v>
      </c>
      <c r="AI43" s="10">
        <v>1</v>
      </c>
      <c r="AJ43" s="10">
        <v>21</v>
      </c>
      <c r="AK43" s="10">
        <v>8</v>
      </c>
      <c r="AL43" s="10">
        <v>0</v>
      </c>
      <c r="AM43" s="10">
        <v>3</v>
      </c>
      <c r="AN43" s="10">
        <v>12</v>
      </c>
      <c r="AO43" s="10">
        <v>10</v>
      </c>
      <c r="AP43" s="10">
        <v>0</v>
      </c>
      <c r="AQ43" s="10">
        <v>4</v>
      </c>
      <c r="AR43" s="10">
        <v>2</v>
      </c>
      <c r="AS43" s="10">
        <v>60</v>
      </c>
      <c r="AT43" s="8"/>
    </row>
    <row r="44" spans="1:46" x14ac:dyDescent="0.2">
      <c r="A44" s="32"/>
      <c r="B44" s="24"/>
      <c r="C44" s="24"/>
      <c r="D44" s="11" t="s">
        <v>118</v>
      </c>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8"/>
    </row>
    <row r="45" spans="1:46" x14ac:dyDescent="0.2">
      <c r="A45" s="26"/>
      <c r="B45" s="26"/>
      <c r="C45" s="23" t="s">
        <v>285</v>
      </c>
      <c r="D45" s="9">
        <v>0.31817070459789998</v>
      </c>
      <c r="E45" s="9">
        <v>0.26940559547580001</v>
      </c>
      <c r="F45" s="9">
        <v>0.2888801602055</v>
      </c>
      <c r="G45" s="9">
        <v>0.27856278491059999</v>
      </c>
      <c r="H45" s="9">
        <v>0.3649986078895</v>
      </c>
      <c r="I45" s="9">
        <v>0.33779873405670002</v>
      </c>
      <c r="J45" s="9">
        <v>0.33329700466450002</v>
      </c>
      <c r="K45" s="9">
        <v>0.30223607643200001</v>
      </c>
      <c r="L45" s="9">
        <v>0.34609567983880002</v>
      </c>
      <c r="M45" s="9">
        <v>0.29627722971230003</v>
      </c>
      <c r="N45" s="9">
        <v>0.31574563260810001</v>
      </c>
      <c r="O45" s="9">
        <v>7.4878499590679992E-2</v>
      </c>
      <c r="P45" s="9">
        <v>0.28649165576989999</v>
      </c>
      <c r="Q45" s="9">
        <v>0.10683990820640001</v>
      </c>
      <c r="R45" s="9">
        <v>0.37602898432979998</v>
      </c>
      <c r="S45" s="9">
        <v>0.34296534394610001</v>
      </c>
      <c r="T45" s="9">
        <v>0.3097343222983</v>
      </c>
      <c r="U45" s="9">
        <v>0.38511352363710011</v>
      </c>
      <c r="V45" s="9">
        <v>0.24570789915579999</v>
      </c>
      <c r="W45" s="9">
        <v>0.37759832728649989</v>
      </c>
      <c r="X45" s="9">
        <v>0.25663701702140002</v>
      </c>
      <c r="Y45" s="9">
        <v>0.34856753919099998</v>
      </c>
      <c r="Z45" s="9">
        <v>0.31867054678919998</v>
      </c>
      <c r="AA45" s="9">
        <v>0.25650718160579999</v>
      </c>
      <c r="AB45" s="9">
        <v>0.25814579719730002</v>
      </c>
      <c r="AC45" s="9">
        <v>0.3695046150513</v>
      </c>
      <c r="AD45" s="9">
        <v>0.2122527813001</v>
      </c>
      <c r="AE45" s="9">
        <v>0.37261873044810001</v>
      </c>
      <c r="AF45" s="9">
        <v>0.3031964161281</v>
      </c>
      <c r="AG45" s="9">
        <v>0.29938674472729998</v>
      </c>
      <c r="AH45" s="9">
        <v>0.3396782786632</v>
      </c>
      <c r="AI45" s="9">
        <v>0.48024339171960001</v>
      </c>
      <c r="AJ45" s="9">
        <v>0.4366554846106</v>
      </c>
      <c r="AK45" s="9">
        <v>0.188610679511</v>
      </c>
      <c r="AL45" s="9">
        <v>0.42723677160869999</v>
      </c>
      <c r="AM45" s="9">
        <v>0.20678540067209999</v>
      </c>
      <c r="AN45" s="9">
        <v>0.34796890774349998</v>
      </c>
      <c r="AO45" s="9">
        <v>0.1910871583905</v>
      </c>
      <c r="AP45" s="9">
        <v>0.23263998535200001</v>
      </c>
      <c r="AQ45" s="9">
        <v>0.22218472579699999</v>
      </c>
      <c r="AR45" s="9">
        <v>6.9727821357069994E-2</v>
      </c>
      <c r="AS45" s="9">
        <v>0.30628333000210001</v>
      </c>
      <c r="AT45" s="8"/>
    </row>
    <row r="46" spans="1:46" x14ac:dyDescent="0.2">
      <c r="A46" s="32"/>
      <c r="B46" s="24"/>
      <c r="C46" s="24"/>
      <c r="D46" s="10">
        <v>234</v>
      </c>
      <c r="E46" s="10">
        <v>22</v>
      </c>
      <c r="F46" s="10">
        <v>36</v>
      </c>
      <c r="G46" s="10">
        <v>39</v>
      </c>
      <c r="H46" s="10">
        <v>56</v>
      </c>
      <c r="I46" s="10">
        <v>74</v>
      </c>
      <c r="J46" s="10">
        <v>137</v>
      </c>
      <c r="K46" s="10">
        <v>95</v>
      </c>
      <c r="L46" s="10">
        <v>121</v>
      </c>
      <c r="M46" s="10">
        <v>79</v>
      </c>
      <c r="N46" s="10">
        <v>33</v>
      </c>
      <c r="O46" s="10">
        <v>1</v>
      </c>
      <c r="P46" s="10">
        <v>15</v>
      </c>
      <c r="Q46" s="10">
        <v>3</v>
      </c>
      <c r="R46" s="10">
        <v>56</v>
      </c>
      <c r="S46" s="10">
        <v>27</v>
      </c>
      <c r="T46" s="10">
        <v>36</v>
      </c>
      <c r="U46" s="10">
        <v>66</v>
      </c>
      <c r="V46" s="10">
        <v>31</v>
      </c>
      <c r="W46" s="10">
        <v>20</v>
      </c>
      <c r="X46" s="10">
        <v>11</v>
      </c>
      <c r="Y46" s="10">
        <v>14</v>
      </c>
      <c r="Z46" s="10">
        <v>41</v>
      </c>
      <c r="AA46" s="10">
        <v>35</v>
      </c>
      <c r="AB46" s="10">
        <v>25</v>
      </c>
      <c r="AC46" s="10">
        <v>88</v>
      </c>
      <c r="AD46" s="10">
        <v>10</v>
      </c>
      <c r="AE46" s="10">
        <v>36</v>
      </c>
      <c r="AF46" s="10">
        <v>43</v>
      </c>
      <c r="AG46" s="10">
        <v>79</v>
      </c>
      <c r="AH46" s="10">
        <v>61</v>
      </c>
      <c r="AI46" s="10">
        <v>3</v>
      </c>
      <c r="AJ46" s="10">
        <v>55</v>
      </c>
      <c r="AK46" s="10">
        <v>7</v>
      </c>
      <c r="AL46" s="10">
        <v>8</v>
      </c>
      <c r="AM46" s="10">
        <v>6</v>
      </c>
      <c r="AN46" s="10">
        <v>35</v>
      </c>
      <c r="AO46" s="10">
        <v>7</v>
      </c>
      <c r="AP46" s="10">
        <v>1</v>
      </c>
      <c r="AQ46" s="10">
        <v>6</v>
      </c>
      <c r="AR46" s="10">
        <v>1</v>
      </c>
      <c r="AS46" s="10">
        <v>108</v>
      </c>
      <c r="AT46" s="8"/>
    </row>
    <row r="47" spans="1:46" x14ac:dyDescent="0.2">
      <c r="A47" s="32"/>
      <c r="B47" s="24"/>
      <c r="C47" s="24"/>
      <c r="D47" s="11" t="s">
        <v>118</v>
      </c>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8"/>
    </row>
    <row r="48" spans="1:46" x14ac:dyDescent="0.2">
      <c r="A48" s="26"/>
      <c r="B48" s="26"/>
      <c r="C48" s="23" t="s">
        <v>288</v>
      </c>
      <c r="D48" s="9">
        <v>0.40606969680319999</v>
      </c>
      <c r="E48" s="9">
        <v>0.43509200435869999</v>
      </c>
      <c r="F48" s="9">
        <v>0.37651214157239998</v>
      </c>
      <c r="G48" s="9">
        <v>0.38112368849650002</v>
      </c>
      <c r="H48" s="9">
        <v>0.39182343079769999</v>
      </c>
      <c r="I48" s="9">
        <v>0.43814819550560002</v>
      </c>
      <c r="J48" s="9">
        <v>0.39854576892209997</v>
      </c>
      <c r="K48" s="9">
        <v>0.41551061024980002</v>
      </c>
      <c r="L48" s="9">
        <v>0.3870531665459</v>
      </c>
      <c r="M48" s="9">
        <v>0.4309272338158</v>
      </c>
      <c r="N48" s="9">
        <v>0.40552043920480002</v>
      </c>
      <c r="O48" s="9">
        <v>0.29992249607440002</v>
      </c>
      <c r="P48" s="9">
        <v>0.3441290584426</v>
      </c>
      <c r="Q48" s="9">
        <v>0.60539655752260002</v>
      </c>
      <c r="R48" s="9">
        <v>0.3163097676537</v>
      </c>
      <c r="S48" s="9">
        <v>0.4130441552502</v>
      </c>
      <c r="T48" s="9">
        <v>0.43598412581489998</v>
      </c>
      <c r="U48" s="9">
        <v>0.3709807235441</v>
      </c>
      <c r="V48" s="9">
        <v>0.48369545560699989</v>
      </c>
      <c r="W48" s="9">
        <v>0.29706963416109999</v>
      </c>
      <c r="X48" s="9">
        <v>0.49527592231590001</v>
      </c>
      <c r="Y48" s="9">
        <v>0.49105471902949999</v>
      </c>
      <c r="Z48" s="9">
        <v>0.3617320157717</v>
      </c>
      <c r="AA48" s="9">
        <v>0.45866797749530003</v>
      </c>
      <c r="AB48" s="9">
        <v>0.44959225731359997</v>
      </c>
      <c r="AC48" s="9">
        <v>0.3799523406168</v>
      </c>
      <c r="AD48" s="9">
        <v>0.37753714409389999</v>
      </c>
      <c r="AE48" s="9">
        <v>0.35356142995020001</v>
      </c>
      <c r="AF48" s="9">
        <v>0.3983441106931</v>
      </c>
      <c r="AG48" s="9">
        <v>0.466038450928</v>
      </c>
      <c r="AH48" s="9">
        <v>0.37829341414369999</v>
      </c>
      <c r="AI48" s="9">
        <v>0.29940853558090003</v>
      </c>
      <c r="AJ48" s="9">
        <v>0.33131565368929999</v>
      </c>
      <c r="AK48" s="9">
        <v>0.47765145290170002</v>
      </c>
      <c r="AL48" s="9">
        <v>0.21225614064269999</v>
      </c>
      <c r="AM48" s="9">
        <v>0.51387163809949998</v>
      </c>
      <c r="AN48" s="9">
        <v>0.44286319306100003</v>
      </c>
      <c r="AO48" s="9">
        <v>0.45585754085829999</v>
      </c>
      <c r="AP48" s="9">
        <v>0.7673600146481</v>
      </c>
      <c r="AQ48" s="9">
        <v>0.31155684882649998</v>
      </c>
      <c r="AR48" s="9">
        <v>0.43672099934230002</v>
      </c>
      <c r="AS48" s="9">
        <v>0.41461140770350002</v>
      </c>
      <c r="AT48" s="8"/>
    </row>
    <row r="49" spans="1:46" x14ac:dyDescent="0.2">
      <c r="A49" s="32"/>
      <c r="B49" s="24"/>
      <c r="C49" s="24"/>
      <c r="D49" s="10">
        <v>308</v>
      </c>
      <c r="E49" s="10">
        <v>26</v>
      </c>
      <c r="F49" s="10">
        <v>58</v>
      </c>
      <c r="G49" s="10">
        <v>57</v>
      </c>
      <c r="H49" s="10">
        <v>59</v>
      </c>
      <c r="I49" s="10">
        <v>104</v>
      </c>
      <c r="J49" s="10">
        <v>162</v>
      </c>
      <c r="K49" s="10">
        <v>143</v>
      </c>
      <c r="L49" s="10">
        <v>145</v>
      </c>
      <c r="M49" s="10">
        <v>99</v>
      </c>
      <c r="N49" s="10">
        <v>58</v>
      </c>
      <c r="O49" s="10">
        <v>2</v>
      </c>
      <c r="P49" s="10">
        <v>20</v>
      </c>
      <c r="Q49" s="10">
        <v>21</v>
      </c>
      <c r="R49" s="10">
        <v>46</v>
      </c>
      <c r="S49" s="10">
        <v>35</v>
      </c>
      <c r="T49" s="10">
        <v>49</v>
      </c>
      <c r="U49" s="10">
        <v>70</v>
      </c>
      <c r="V49" s="10">
        <v>67</v>
      </c>
      <c r="W49" s="10">
        <v>20</v>
      </c>
      <c r="X49" s="10">
        <v>18</v>
      </c>
      <c r="Y49" s="10">
        <v>15</v>
      </c>
      <c r="Z49" s="10">
        <v>48</v>
      </c>
      <c r="AA49" s="10">
        <v>61</v>
      </c>
      <c r="AB49" s="10">
        <v>32</v>
      </c>
      <c r="AC49" s="10">
        <v>114</v>
      </c>
      <c r="AD49" s="10">
        <v>15</v>
      </c>
      <c r="AE49" s="10">
        <v>41</v>
      </c>
      <c r="AF49" s="10">
        <v>50</v>
      </c>
      <c r="AG49" s="10">
        <v>130</v>
      </c>
      <c r="AH49" s="10">
        <v>70</v>
      </c>
      <c r="AI49" s="10">
        <v>2</v>
      </c>
      <c r="AJ49" s="10">
        <v>57</v>
      </c>
      <c r="AK49" s="10">
        <v>19</v>
      </c>
      <c r="AL49" s="10">
        <v>3</v>
      </c>
      <c r="AM49" s="10">
        <v>14</v>
      </c>
      <c r="AN49" s="10">
        <v>39</v>
      </c>
      <c r="AO49" s="10">
        <v>14</v>
      </c>
      <c r="AP49" s="10">
        <v>2</v>
      </c>
      <c r="AQ49" s="10">
        <v>7</v>
      </c>
      <c r="AR49" s="10">
        <v>1</v>
      </c>
      <c r="AS49" s="10">
        <v>152</v>
      </c>
      <c r="AT49" s="8"/>
    </row>
    <row r="50" spans="1:46" x14ac:dyDescent="0.2">
      <c r="A50" s="32"/>
      <c r="B50" s="24"/>
      <c r="C50" s="24"/>
      <c r="D50" s="11" t="s">
        <v>118</v>
      </c>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8"/>
    </row>
    <row r="51" spans="1:46" x14ac:dyDescent="0.2">
      <c r="A51" s="26"/>
      <c r="B51" s="26"/>
      <c r="C51" s="23" t="s">
        <v>291</v>
      </c>
      <c r="D51" s="9">
        <v>0.10584911945930001</v>
      </c>
      <c r="E51" s="9">
        <v>0.1207762586849</v>
      </c>
      <c r="F51" s="9">
        <v>0.1129349895404</v>
      </c>
      <c r="G51" s="9">
        <v>0.14829032108519999</v>
      </c>
      <c r="H51" s="9">
        <v>7.0005885022229999E-2</v>
      </c>
      <c r="I51" s="9">
        <v>9.9055491174569993E-2</v>
      </c>
      <c r="J51" s="9">
        <v>9.0938008821260005E-2</v>
      </c>
      <c r="K51" s="9">
        <v>0.12559158353489999</v>
      </c>
      <c r="L51" s="9">
        <v>7.3233771742739998E-2</v>
      </c>
      <c r="M51" s="9">
        <v>0.1232724973402</v>
      </c>
      <c r="N51" s="9">
        <v>0.1500038825087</v>
      </c>
      <c r="O51" s="9">
        <v>7.3278511678380009E-2</v>
      </c>
      <c r="P51" s="9">
        <v>0.2178145916941</v>
      </c>
      <c r="Q51" s="9">
        <v>8.3076977875630009E-2</v>
      </c>
      <c r="R51" s="9">
        <v>8.9637914405359995E-2</v>
      </c>
      <c r="S51" s="9">
        <v>5.6638948669889999E-2</v>
      </c>
      <c r="T51" s="9">
        <v>7.4727974898490007E-2</v>
      </c>
      <c r="U51" s="9">
        <v>9.2392199957889998E-2</v>
      </c>
      <c r="V51" s="9">
        <v>0.15494598579569999</v>
      </c>
      <c r="W51" s="9">
        <v>9.4954436181189997E-2</v>
      </c>
      <c r="X51" s="9">
        <v>0.11330606307009999</v>
      </c>
      <c r="Y51" s="9">
        <v>0</v>
      </c>
      <c r="Z51" s="9">
        <v>0.1334522959327</v>
      </c>
      <c r="AA51" s="9">
        <v>0.1725509634296</v>
      </c>
      <c r="AB51" s="9">
        <v>8.2949045952519992E-2</v>
      </c>
      <c r="AC51" s="9">
        <v>6.9803629358460004E-2</v>
      </c>
      <c r="AD51" s="9">
        <v>0.1072286779577</v>
      </c>
      <c r="AE51" s="9">
        <v>0.12926646188320001</v>
      </c>
      <c r="AF51" s="9">
        <v>0.1007539942778</v>
      </c>
      <c r="AG51" s="9">
        <v>8.7559862177719994E-2</v>
      </c>
      <c r="AH51" s="9">
        <v>0.1220057695562</v>
      </c>
      <c r="AI51" s="9">
        <v>9.6380045816129994E-2</v>
      </c>
      <c r="AJ51" s="9">
        <v>5.8398011371039997E-2</v>
      </c>
      <c r="AK51" s="9">
        <v>0.17732807492290001</v>
      </c>
      <c r="AL51" s="9">
        <v>0.36050708774860002</v>
      </c>
      <c r="AM51" s="9">
        <v>0.20617405762380001</v>
      </c>
      <c r="AN51" s="9">
        <v>6.7075171346560006E-2</v>
      </c>
      <c r="AO51" s="9">
        <v>0.1403437108851</v>
      </c>
      <c r="AP51" s="9">
        <v>0</v>
      </c>
      <c r="AQ51" s="9">
        <v>0.2697888330339</v>
      </c>
      <c r="AR51" s="9">
        <v>0.1941424989677</v>
      </c>
      <c r="AS51" s="9">
        <v>9.2371472555810005E-2</v>
      </c>
      <c r="AT51" s="8"/>
    </row>
    <row r="52" spans="1:46" x14ac:dyDescent="0.2">
      <c r="A52" s="32"/>
      <c r="B52" s="24"/>
      <c r="C52" s="24"/>
      <c r="D52" s="10">
        <v>74</v>
      </c>
      <c r="E52" s="10">
        <v>6</v>
      </c>
      <c r="F52" s="10">
        <v>17</v>
      </c>
      <c r="G52" s="10">
        <v>15</v>
      </c>
      <c r="H52" s="10">
        <v>13</v>
      </c>
      <c r="I52" s="10">
        <v>22</v>
      </c>
      <c r="J52" s="10">
        <v>36</v>
      </c>
      <c r="K52" s="10">
        <v>38</v>
      </c>
      <c r="L52" s="10">
        <v>24</v>
      </c>
      <c r="M52" s="10">
        <v>29</v>
      </c>
      <c r="N52" s="10">
        <v>19</v>
      </c>
      <c r="O52" s="10">
        <v>1</v>
      </c>
      <c r="P52" s="10">
        <v>10</v>
      </c>
      <c r="Q52" s="10">
        <v>4</v>
      </c>
      <c r="R52" s="10">
        <v>10</v>
      </c>
      <c r="S52" s="10">
        <v>5</v>
      </c>
      <c r="T52" s="10">
        <v>12</v>
      </c>
      <c r="U52" s="10">
        <v>16</v>
      </c>
      <c r="V52" s="10">
        <v>17</v>
      </c>
      <c r="W52" s="10">
        <v>6</v>
      </c>
      <c r="X52" s="10">
        <v>6</v>
      </c>
      <c r="Y52" s="10">
        <v>0</v>
      </c>
      <c r="Z52" s="10">
        <v>16</v>
      </c>
      <c r="AA52" s="10">
        <v>16</v>
      </c>
      <c r="AB52" s="10">
        <v>8</v>
      </c>
      <c r="AC52" s="10">
        <v>22</v>
      </c>
      <c r="AD52" s="10">
        <v>4</v>
      </c>
      <c r="AE52" s="10">
        <v>12</v>
      </c>
      <c r="AF52" s="10">
        <v>12</v>
      </c>
      <c r="AG52" s="10">
        <v>23</v>
      </c>
      <c r="AH52" s="10">
        <v>22</v>
      </c>
      <c r="AI52" s="10">
        <v>1</v>
      </c>
      <c r="AJ52" s="10">
        <v>10</v>
      </c>
      <c r="AK52" s="10">
        <v>6</v>
      </c>
      <c r="AL52" s="10">
        <v>3</v>
      </c>
      <c r="AM52" s="10">
        <v>6</v>
      </c>
      <c r="AN52" s="10">
        <v>5</v>
      </c>
      <c r="AO52" s="10">
        <v>5</v>
      </c>
      <c r="AP52" s="10">
        <v>0</v>
      </c>
      <c r="AQ52" s="10">
        <v>5</v>
      </c>
      <c r="AR52" s="10">
        <v>1</v>
      </c>
      <c r="AS52" s="10">
        <v>33</v>
      </c>
      <c r="AT52" s="8"/>
    </row>
    <row r="53" spans="1:46" x14ac:dyDescent="0.2">
      <c r="A53" s="32"/>
      <c r="B53" s="24"/>
      <c r="C53" s="24"/>
      <c r="D53" s="11" t="s">
        <v>118</v>
      </c>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8"/>
    </row>
    <row r="54" spans="1:46" x14ac:dyDescent="0.2">
      <c r="A54" s="26"/>
      <c r="B54" s="26"/>
      <c r="C54" s="23" t="s">
        <v>294</v>
      </c>
      <c r="D54" s="9">
        <v>1.3268442172350001E-2</v>
      </c>
      <c r="E54" s="9">
        <v>2.0965756731619999E-2</v>
      </c>
      <c r="F54" s="9">
        <v>1.178212909072E-2</v>
      </c>
      <c r="G54" s="9">
        <v>4.6384308908789997E-3</v>
      </c>
      <c r="H54" s="9">
        <v>2.990895133763E-2</v>
      </c>
      <c r="I54" s="9">
        <v>2.6475927061860001E-3</v>
      </c>
      <c r="J54" s="9">
        <v>1.063065832E-2</v>
      </c>
      <c r="K54" s="9">
        <v>1.3719408702439999E-2</v>
      </c>
      <c r="L54" s="9">
        <v>1.118491376482E-2</v>
      </c>
      <c r="M54" s="9">
        <v>5.3927193270720004E-3</v>
      </c>
      <c r="N54" s="9">
        <v>2.1581330979040001E-2</v>
      </c>
      <c r="O54" s="9">
        <v>0.18010216611079999</v>
      </c>
      <c r="P54" s="9">
        <v>0</v>
      </c>
      <c r="Q54" s="9">
        <v>0</v>
      </c>
      <c r="R54" s="9">
        <v>3.9897372211860002E-3</v>
      </c>
      <c r="S54" s="9">
        <v>1.040996281913E-2</v>
      </c>
      <c r="T54" s="9">
        <v>1.9722037970270001E-2</v>
      </c>
      <c r="U54" s="9">
        <v>2.4955536963610001E-2</v>
      </c>
      <c r="V54" s="9">
        <v>1.662399695254E-2</v>
      </c>
      <c r="W54" s="9">
        <v>1.053246221176E-2</v>
      </c>
      <c r="X54" s="9">
        <v>0</v>
      </c>
      <c r="Y54" s="9">
        <v>1.287107506965E-2</v>
      </c>
      <c r="Z54" s="9">
        <v>2.8469152736649999E-2</v>
      </c>
      <c r="AA54" s="9">
        <v>0</v>
      </c>
      <c r="AB54" s="9">
        <v>4.7271256322590001E-2</v>
      </c>
      <c r="AC54" s="9">
        <v>6.1028475509260008E-3</v>
      </c>
      <c r="AD54" s="9">
        <v>2.2561622931900002E-2</v>
      </c>
      <c r="AE54" s="9">
        <v>2.6233220278169999E-2</v>
      </c>
      <c r="AF54" s="9">
        <v>1.6236749757099999E-2</v>
      </c>
      <c r="AG54" s="9">
        <v>1.409755442107E-3</v>
      </c>
      <c r="AH54" s="9">
        <v>1.6996439839910001E-2</v>
      </c>
      <c r="AI54" s="9">
        <v>0</v>
      </c>
      <c r="AJ54" s="9">
        <v>4.2325058938319999E-3</v>
      </c>
      <c r="AK54" s="9">
        <v>0</v>
      </c>
      <c r="AL54" s="9">
        <v>0</v>
      </c>
      <c r="AM54" s="9">
        <v>0</v>
      </c>
      <c r="AN54" s="9">
        <v>1.821227885302E-2</v>
      </c>
      <c r="AO54" s="9">
        <v>0</v>
      </c>
      <c r="AP54" s="9">
        <v>0</v>
      </c>
      <c r="AQ54" s="9">
        <v>4.0616773933220003E-2</v>
      </c>
      <c r="AR54" s="9">
        <v>8.3974457924500007E-2</v>
      </c>
      <c r="AS54" s="9">
        <v>1.8198320328240002E-2</v>
      </c>
      <c r="AT54" s="8"/>
    </row>
    <row r="55" spans="1:46" x14ac:dyDescent="0.2">
      <c r="A55" s="32"/>
      <c r="B55" s="24"/>
      <c r="C55" s="24"/>
      <c r="D55" s="10">
        <v>13</v>
      </c>
      <c r="E55" s="10">
        <v>3</v>
      </c>
      <c r="F55" s="10">
        <v>3</v>
      </c>
      <c r="G55" s="10">
        <v>1</v>
      </c>
      <c r="H55" s="10">
        <v>5</v>
      </c>
      <c r="I55" s="10">
        <v>1</v>
      </c>
      <c r="J55" s="10">
        <v>7</v>
      </c>
      <c r="K55" s="10">
        <v>5</v>
      </c>
      <c r="L55" s="10">
        <v>5</v>
      </c>
      <c r="M55" s="10">
        <v>3</v>
      </c>
      <c r="N55" s="10">
        <v>3</v>
      </c>
      <c r="O55" s="10">
        <v>2</v>
      </c>
      <c r="P55" s="10">
        <v>0</v>
      </c>
      <c r="Q55" s="10">
        <v>0</v>
      </c>
      <c r="R55" s="10">
        <v>1</v>
      </c>
      <c r="S55" s="10">
        <v>2</v>
      </c>
      <c r="T55" s="10">
        <v>3</v>
      </c>
      <c r="U55" s="10">
        <v>4</v>
      </c>
      <c r="V55" s="10">
        <v>3</v>
      </c>
      <c r="W55" s="10">
        <v>1</v>
      </c>
      <c r="X55" s="10">
        <v>0</v>
      </c>
      <c r="Y55" s="10">
        <v>1</v>
      </c>
      <c r="Z55" s="10">
        <v>5</v>
      </c>
      <c r="AA55" s="10">
        <v>0</v>
      </c>
      <c r="AB55" s="10">
        <v>3</v>
      </c>
      <c r="AC55" s="10">
        <v>3</v>
      </c>
      <c r="AD55" s="10">
        <v>1</v>
      </c>
      <c r="AE55" s="10">
        <v>4</v>
      </c>
      <c r="AF55" s="10">
        <v>2</v>
      </c>
      <c r="AG55" s="10">
        <v>1</v>
      </c>
      <c r="AH55" s="10">
        <v>5</v>
      </c>
      <c r="AI55" s="10">
        <v>0</v>
      </c>
      <c r="AJ55" s="10">
        <v>1</v>
      </c>
      <c r="AK55" s="10">
        <v>0</v>
      </c>
      <c r="AL55" s="10">
        <v>0</v>
      </c>
      <c r="AM55" s="10">
        <v>0</v>
      </c>
      <c r="AN55" s="10">
        <v>2</v>
      </c>
      <c r="AO55" s="10">
        <v>0</v>
      </c>
      <c r="AP55" s="10">
        <v>0</v>
      </c>
      <c r="AQ55" s="10">
        <v>2</v>
      </c>
      <c r="AR55" s="10">
        <v>1</v>
      </c>
      <c r="AS55" s="10">
        <v>7</v>
      </c>
      <c r="AT55" s="8"/>
    </row>
    <row r="56" spans="1:46" x14ac:dyDescent="0.2">
      <c r="A56" s="32"/>
      <c r="B56" s="24"/>
      <c r="C56" s="24"/>
      <c r="D56" s="11" t="s">
        <v>118</v>
      </c>
      <c r="E56" s="11"/>
      <c r="F56" s="11"/>
      <c r="G56" s="11"/>
      <c r="H56" s="11"/>
      <c r="I56" s="11"/>
      <c r="J56" s="11"/>
      <c r="K56" s="11"/>
      <c r="L56" s="11"/>
      <c r="M56" s="11"/>
      <c r="N56" s="11"/>
      <c r="O56" s="12" t="s">
        <v>187</v>
      </c>
      <c r="P56" s="11"/>
      <c r="Q56" s="11"/>
      <c r="R56" s="11"/>
      <c r="S56" s="11"/>
      <c r="T56" s="11"/>
      <c r="U56" s="11"/>
      <c r="V56" s="11"/>
      <c r="W56" s="11"/>
      <c r="X56" s="11"/>
      <c r="Y56" s="11"/>
      <c r="Z56" s="11"/>
      <c r="AA56" s="11"/>
      <c r="AB56" s="11"/>
      <c r="AC56" s="11"/>
      <c r="AD56" s="11"/>
      <c r="AE56" s="12" t="s">
        <v>133</v>
      </c>
      <c r="AF56" s="11"/>
      <c r="AG56" s="11"/>
      <c r="AH56" s="11"/>
      <c r="AI56" s="11"/>
      <c r="AJ56" s="11"/>
      <c r="AK56" s="11"/>
      <c r="AL56" s="11"/>
      <c r="AM56" s="11"/>
      <c r="AN56" s="11"/>
      <c r="AO56" s="11"/>
      <c r="AP56" s="11"/>
      <c r="AQ56" s="11"/>
      <c r="AR56" s="11"/>
      <c r="AS56" s="11"/>
      <c r="AT56" s="8"/>
    </row>
    <row r="57" spans="1:46" x14ac:dyDescent="0.2">
      <c r="A57" s="26"/>
      <c r="B57" s="26"/>
      <c r="C57" s="23" t="s">
        <v>56</v>
      </c>
      <c r="D57" s="9">
        <v>1</v>
      </c>
      <c r="E57" s="9">
        <v>1</v>
      </c>
      <c r="F57" s="9">
        <v>1</v>
      </c>
      <c r="G57" s="9">
        <v>1</v>
      </c>
      <c r="H57" s="9">
        <v>1</v>
      </c>
      <c r="I57" s="9">
        <v>1</v>
      </c>
      <c r="J57" s="9">
        <v>1</v>
      </c>
      <c r="K57" s="9">
        <v>1</v>
      </c>
      <c r="L57" s="9">
        <v>1</v>
      </c>
      <c r="M57" s="9">
        <v>1</v>
      </c>
      <c r="N57" s="9">
        <v>1</v>
      </c>
      <c r="O57" s="9">
        <v>1</v>
      </c>
      <c r="P57" s="9">
        <v>1</v>
      </c>
      <c r="Q57" s="9">
        <v>1</v>
      </c>
      <c r="R57" s="9">
        <v>1</v>
      </c>
      <c r="S57" s="9">
        <v>1</v>
      </c>
      <c r="T57" s="9">
        <v>1</v>
      </c>
      <c r="U57" s="9">
        <v>1</v>
      </c>
      <c r="V57" s="9">
        <v>1</v>
      </c>
      <c r="W57" s="9">
        <v>1</v>
      </c>
      <c r="X57" s="9">
        <v>1</v>
      </c>
      <c r="Y57" s="9">
        <v>1</v>
      </c>
      <c r="Z57" s="9">
        <v>1</v>
      </c>
      <c r="AA57" s="9">
        <v>1</v>
      </c>
      <c r="AB57" s="9">
        <v>1</v>
      </c>
      <c r="AC57" s="9">
        <v>1</v>
      </c>
      <c r="AD57" s="9">
        <v>1</v>
      </c>
      <c r="AE57" s="9">
        <v>1</v>
      </c>
      <c r="AF57" s="9">
        <v>1</v>
      </c>
      <c r="AG57" s="9">
        <v>1</v>
      </c>
      <c r="AH57" s="9">
        <v>1</v>
      </c>
      <c r="AI57" s="9">
        <v>1</v>
      </c>
      <c r="AJ57" s="9">
        <v>1</v>
      </c>
      <c r="AK57" s="9">
        <v>1</v>
      </c>
      <c r="AL57" s="9">
        <v>1</v>
      </c>
      <c r="AM57" s="9">
        <v>1</v>
      </c>
      <c r="AN57" s="9">
        <v>1</v>
      </c>
      <c r="AO57" s="9">
        <v>1</v>
      </c>
      <c r="AP57" s="9">
        <v>1</v>
      </c>
      <c r="AQ57" s="9">
        <v>1</v>
      </c>
      <c r="AR57" s="9">
        <v>1</v>
      </c>
      <c r="AS57" s="9">
        <v>1</v>
      </c>
      <c r="AT57" s="8"/>
    </row>
    <row r="58" spans="1:46" x14ac:dyDescent="0.2">
      <c r="A58" s="32"/>
      <c r="B58" s="24"/>
      <c r="C58" s="24"/>
      <c r="D58" s="10">
        <v>749</v>
      </c>
      <c r="E58" s="10">
        <v>69</v>
      </c>
      <c r="F58" s="10">
        <v>140</v>
      </c>
      <c r="G58" s="10">
        <v>137</v>
      </c>
      <c r="H58" s="10">
        <v>158</v>
      </c>
      <c r="I58" s="10">
        <v>231</v>
      </c>
      <c r="J58" s="10">
        <v>408</v>
      </c>
      <c r="K58" s="10">
        <v>333</v>
      </c>
      <c r="L58" s="10">
        <v>362</v>
      </c>
      <c r="M58" s="10">
        <v>244</v>
      </c>
      <c r="N58" s="10">
        <v>128</v>
      </c>
      <c r="O58" s="10">
        <v>9</v>
      </c>
      <c r="P58" s="10">
        <v>51</v>
      </c>
      <c r="Q58" s="10">
        <v>35</v>
      </c>
      <c r="R58" s="10">
        <v>147</v>
      </c>
      <c r="S58" s="10">
        <v>88</v>
      </c>
      <c r="T58" s="10">
        <v>118</v>
      </c>
      <c r="U58" s="10">
        <v>178</v>
      </c>
      <c r="V58" s="10">
        <v>132</v>
      </c>
      <c r="W58" s="10">
        <v>58</v>
      </c>
      <c r="X58" s="10">
        <v>40</v>
      </c>
      <c r="Y58" s="10">
        <v>36</v>
      </c>
      <c r="Z58" s="10">
        <v>129</v>
      </c>
      <c r="AA58" s="10">
        <v>127</v>
      </c>
      <c r="AB58" s="10">
        <v>79</v>
      </c>
      <c r="AC58" s="10">
        <v>280</v>
      </c>
      <c r="AD58" s="10">
        <v>39</v>
      </c>
      <c r="AE58" s="10">
        <v>104</v>
      </c>
      <c r="AF58" s="10">
        <v>133</v>
      </c>
      <c r="AG58" s="10">
        <v>274</v>
      </c>
      <c r="AH58" s="10">
        <v>190</v>
      </c>
      <c r="AI58" s="10">
        <v>7</v>
      </c>
      <c r="AJ58" s="10">
        <v>144</v>
      </c>
      <c r="AK58" s="10">
        <v>40</v>
      </c>
      <c r="AL58" s="10">
        <v>14</v>
      </c>
      <c r="AM58" s="10">
        <v>29</v>
      </c>
      <c r="AN58" s="10">
        <v>93</v>
      </c>
      <c r="AO58" s="10">
        <v>36</v>
      </c>
      <c r="AP58" s="10">
        <v>3</v>
      </c>
      <c r="AQ58" s="10">
        <v>24</v>
      </c>
      <c r="AR58" s="10">
        <v>6</v>
      </c>
      <c r="AS58" s="10">
        <v>360</v>
      </c>
      <c r="AT58" s="8"/>
    </row>
    <row r="59" spans="1:46" x14ac:dyDescent="0.2">
      <c r="A59" s="32"/>
      <c r="B59" s="24"/>
      <c r="C59" s="24"/>
      <c r="D59" s="11" t="s">
        <v>118</v>
      </c>
      <c r="E59" s="11" t="s">
        <v>118</v>
      </c>
      <c r="F59" s="11" t="s">
        <v>118</v>
      </c>
      <c r="G59" s="11" t="s">
        <v>118</v>
      </c>
      <c r="H59" s="11" t="s">
        <v>118</v>
      </c>
      <c r="I59" s="11" t="s">
        <v>118</v>
      </c>
      <c r="J59" s="11" t="s">
        <v>118</v>
      </c>
      <c r="K59" s="11" t="s">
        <v>118</v>
      </c>
      <c r="L59" s="11" t="s">
        <v>118</v>
      </c>
      <c r="M59" s="11" t="s">
        <v>118</v>
      </c>
      <c r="N59" s="11" t="s">
        <v>118</v>
      </c>
      <c r="O59" s="11" t="s">
        <v>118</v>
      </c>
      <c r="P59" s="11" t="s">
        <v>118</v>
      </c>
      <c r="Q59" s="11" t="s">
        <v>118</v>
      </c>
      <c r="R59" s="11" t="s">
        <v>118</v>
      </c>
      <c r="S59" s="11" t="s">
        <v>118</v>
      </c>
      <c r="T59" s="11" t="s">
        <v>118</v>
      </c>
      <c r="U59" s="11" t="s">
        <v>118</v>
      </c>
      <c r="V59" s="11" t="s">
        <v>118</v>
      </c>
      <c r="W59" s="11" t="s">
        <v>118</v>
      </c>
      <c r="X59" s="11" t="s">
        <v>118</v>
      </c>
      <c r="Y59" s="11" t="s">
        <v>118</v>
      </c>
      <c r="Z59" s="11" t="s">
        <v>118</v>
      </c>
      <c r="AA59" s="11" t="s">
        <v>118</v>
      </c>
      <c r="AB59" s="11" t="s">
        <v>118</v>
      </c>
      <c r="AC59" s="11" t="s">
        <v>118</v>
      </c>
      <c r="AD59" s="11" t="s">
        <v>118</v>
      </c>
      <c r="AE59" s="11" t="s">
        <v>118</v>
      </c>
      <c r="AF59" s="11" t="s">
        <v>118</v>
      </c>
      <c r="AG59" s="11" t="s">
        <v>118</v>
      </c>
      <c r="AH59" s="11" t="s">
        <v>118</v>
      </c>
      <c r="AI59" s="11" t="s">
        <v>118</v>
      </c>
      <c r="AJ59" s="11" t="s">
        <v>118</v>
      </c>
      <c r="AK59" s="11" t="s">
        <v>118</v>
      </c>
      <c r="AL59" s="11" t="s">
        <v>118</v>
      </c>
      <c r="AM59" s="11" t="s">
        <v>118</v>
      </c>
      <c r="AN59" s="11" t="s">
        <v>118</v>
      </c>
      <c r="AO59" s="11" t="s">
        <v>118</v>
      </c>
      <c r="AP59" s="11" t="s">
        <v>118</v>
      </c>
      <c r="AQ59" s="11" t="s">
        <v>118</v>
      </c>
      <c r="AR59" s="11" t="s">
        <v>118</v>
      </c>
      <c r="AS59" s="11" t="s">
        <v>118</v>
      </c>
      <c r="AT59" s="8"/>
    </row>
    <row r="60" spans="1:46" x14ac:dyDescent="0.2">
      <c r="A60" s="26"/>
      <c r="B60" s="23" t="s">
        <v>301</v>
      </c>
      <c r="C60" s="23" t="s">
        <v>283</v>
      </c>
      <c r="D60" s="9">
        <v>0.6340530276545</v>
      </c>
      <c r="E60" s="9">
        <v>0.72781896748719999</v>
      </c>
      <c r="F60" s="9">
        <v>0.65460007525910002</v>
      </c>
      <c r="G60" s="9">
        <v>0.69456095315080002</v>
      </c>
      <c r="H60" s="9">
        <v>0.57434207085910005</v>
      </c>
      <c r="I60" s="9">
        <v>0.58159197899939996</v>
      </c>
      <c r="J60" s="9">
        <v>0.66348321619600004</v>
      </c>
      <c r="K60" s="9">
        <v>0.60026737603460001</v>
      </c>
      <c r="L60" s="9">
        <v>0.6124011196961</v>
      </c>
      <c r="M60" s="9">
        <v>0.68925537975669993</v>
      </c>
      <c r="N60" s="9">
        <v>0.59748920213449996</v>
      </c>
      <c r="O60" s="9">
        <v>0.56041969122399993</v>
      </c>
      <c r="P60" s="9">
        <v>0.65883334739340005</v>
      </c>
      <c r="Q60" s="9">
        <v>0.67001923382520001</v>
      </c>
      <c r="R60" s="9">
        <v>0.56237030860929993</v>
      </c>
      <c r="S60" s="9">
        <v>0.58509029444579996</v>
      </c>
      <c r="T60" s="9">
        <v>0.64469152756339998</v>
      </c>
      <c r="U60" s="9">
        <v>0.67077237889109997</v>
      </c>
      <c r="V60" s="9">
        <v>0.66854195207519995</v>
      </c>
      <c r="W60" s="9">
        <v>0.44971927535</v>
      </c>
      <c r="X60" s="9">
        <v>0.41009809275539999</v>
      </c>
      <c r="Y60" s="9">
        <v>0.52727600458090007</v>
      </c>
      <c r="Z60" s="9">
        <v>0.63492669222050002</v>
      </c>
      <c r="AA60" s="9">
        <v>0.66135520247500001</v>
      </c>
      <c r="AB60" s="9">
        <v>0.64499282688570003</v>
      </c>
      <c r="AC60" s="9">
        <v>0.72766192006099994</v>
      </c>
      <c r="AD60" s="9">
        <v>0.51132212990949999</v>
      </c>
      <c r="AE60" s="9">
        <v>0.42125527081940001</v>
      </c>
      <c r="AF60" s="9">
        <v>0.61562725072400004</v>
      </c>
      <c r="AG60" s="9">
        <v>0.66373666080490001</v>
      </c>
      <c r="AH60" s="9">
        <v>0.76466500556420003</v>
      </c>
      <c r="AI60" s="9">
        <v>1</v>
      </c>
      <c r="AJ60" s="9">
        <v>0.63195131224800005</v>
      </c>
      <c r="AK60" s="9">
        <v>0.58853553726329999</v>
      </c>
      <c r="AL60" s="9">
        <v>0.61621911667630003</v>
      </c>
      <c r="AM60" s="9">
        <v>0.38882047956659999</v>
      </c>
      <c r="AN60" s="9">
        <v>0.6107409442335</v>
      </c>
      <c r="AO60" s="9">
        <v>0.581325989697</v>
      </c>
      <c r="AP60" s="9">
        <v>0.71658356851120009</v>
      </c>
      <c r="AQ60" s="9">
        <v>0.62420614784599993</v>
      </c>
      <c r="AR60" s="9">
        <v>0.5064488206994</v>
      </c>
      <c r="AS60" s="9">
        <v>0.67705862522220006</v>
      </c>
      <c r="AT60" s="8"/>
    </row>
    <row r="61" spans="1:46" x14ac:dyDescent="0.2">
      <c r="A61" s="32"/>
      <c r="B61" s="24"/>
      <c r="C61" s="24"/>
      <c r="D61" s="10">
        <v>463</v>
      </c>
      <c r="E61" s="10">
        <v>50</v>
      </c>
      <c r="F61" s="10">
        <v>90</v>
      </c>
      <c r="G61" s="10">
        <v>85</v>
      </c>
      <c r="H61" s="10">
        <v>86</v>
      </c>
      <c r="I61" s="10">
        <v>143</v>
      </c>
      <c r="J61" s="10">
        <v>267</v>
      </c>
      <c r="K61" s="10">
        <v>191</v>
      </c>
      <c r="L61" s="10">
        <v>219</v>
      </c>
      <c r="M61" s="10">
        <v>162</v>
      </c>
      <c r="N61" s="10">
        <v>74</v>
      </c>
      <c r="O61" s="10">
        <v>4</v>
      </c>
      <c r="P61" s="10">
        <v>32</v>
      </c>
      <c r="Q61" s="10">
        <v>19</v>
      </c>
      <c r="R61" s="10">
        <v>84</v>
      </c>
      <c r="S61" s="10">
        <v>52</v>
      </c>
      <c r="T61" s="10">
        <v>76</v>
      </c>
      <c r="U61" s="10">
        <v>114</v>
      </c>
      <c r="V61" s="10">
        <v>86</v>
      </c>
      <c r="W61" s="10">
        <v>27</v>
      </c>
      <c r="X61" s="10">
        <v>14</v>
      </c>
      <c r="Y61" s="10">
        <v>20</v>
      </c>
      <c r="Z61" s="10">
        <v>77</v>
      </c>
      <c r="AA61" s="10">
        <v>78</v>
      </c>
      <c r="AB61" s="10">
        <v>52</v>
      </c>
      <c r="AC61" s="10">
        <v>195</v>
      </c>
      <c r="AD61" s="10">
        <v>20</v>
      </c>
      <c r="AE61" s="10">
        <v>43</v>
      </c>
      <c r="AF61" s="10">
        <v>79</v>
      </c>
      <c r="AG61" s="10">
        <v>176</v>
      </c>
      <c r="AH61" s="10">
        <v>137</v>
      </c>
      <c r="AI61" s="10">
        <v>7</v>
      </c>
      <c r="AJ61" s="10">
        <v>88</v>
      </c>
      <c r="AK61" s="10">
        <v>23</v>
      </c>
      <c r="AL61" s="10">
        <v>8</v>
      </c>
      <c r="AM61" s="10">
        <v>14</v>
      </c>
      <c r="AN61" s="10">
        <v>59</v>
      </c>
      <c r="AO61" s="10">
        <v>19</v>
      </c>
      <c r="AP61" s="10">
        <v>2</v>
      </c>
      <c r="AQ61" s="10">
        <v>17</v>
      </c>
      <c r="AR61" s="10">
        <v>2</v>
      </c>
      <c r="AS61" s="10">
        <v>231</v>
      </c>
      <c r="AT61" s="8"/>
    </row>
    <row r="62" spans="1:46" x14ac:dyDescent="0.2">
      <c r="A62" s="32"/>
      <c r="B62" s="24"/>
      <c r="C62" s="24"/>
      <c r="D62" s="11" t="s">
        <v>118</v>
      </c>
      <c r="E62" s="11"/>
      <c r="F62" s="11"/>
      <c r="G62" s="11"/>
      <c r="H62" s="11"/>
      <c r="I62" s="11"/>
      <c r="J62" s="11"/>
      <c r="K62" s="11"/>
      <c r="L62" s="11"/>
      <c r="M62" s="11"/>
      <c r="N62" s="11"/>
      <c r="O62" s="11"/>
      <c r="P62" s="11"/>
      <c r="Q62" s="11"/>
      <c r="R62" s="11"/>
      <c r="S62" s="11"/>
      <c r="T62" s="11"/>
      <c r="U62" s="11"/>
      <c r="V62" s="11"/>
      <c r="W62" s="11"/>
      <c r="X62" s="11"/>
      <c r="Y62" s="11"/>
      <c r="Z62" s="11"/>
      <c r="AA62" s="11"/>
      <c r="AB62" s="11"/>
      <c r="AC62" s="12" t="s">
        <v>215</v>
      </c>
      <c r="AD62" s="11"/>
      <c r="AE62" s="11"/>
      <c r="AF62" s="11"/>
      <c r="AG62" s="12" t="s">
        <v>125</v>
      </c>
      <c r="AH62" s="12" t="s">
        <v>213</v>
      </c>
      <c r="AI62" s="11"/>
      <c r="AJ62" s="11"/>
      <c r="AK62" s="11"/>
      <c r="AL62" s="11"/>
      <c r="AM62" s="11"/>
      <c r="AN62" s="11"/>
      <c r="AO62" s="11"/>
      <c r="AP62" s="11"/>
      <c r="AQ62" s="11"/>
      <c r="AR62" s="11"/>
      <c r="AS62" s="11"/>
      <c r="AT62" s="8"/>
    </row>
    <row r="63" spans="1:46" x14ac:dyDescent="0.2">
      <c r="A63" s="26"/>
      <c r="B63" s="26"/>
      <c r="C63" s="23" t="s">
        <v>285</v>
      </c>
      <c r="D63" s="9">
        <v>0.25345731775079999</v>
      </c>
      <c r="E63" s="9">
        <v>0.1586205077085</v>
      </c>
      <c r="F63" s="9">
        <v>0.21932613802879999</v>
      </c>
      <c r="G63" s="9">
        <v>0.1714131761979</v>
      </c>
      <c r="H63" s="9">
        <v>0.28681688643109998</v>
      </c>
      <c r="I63" s="9">
        <v>0.34744833934329999</v>
      </c>
      <c r="J63" s="9">
        <v>0.26398724550399999</v>
      </c>
      <c r="K63" s="9">
        <v>0.24137410644820001</v>
      </c>
      <c r="L63" s="9">
        <v>0.27857724307819998</v>
      </c>
      <c r="M63" s="9">
        <v>0.2124100665384</v>
      </c>
      <c r="N63" s="9">
        <v>0.27716487946700002</v>
      </c>
      <c r="O63" s="9">
        <v>6.0160991142999998E-2</v>
      </c>
      <c r="P63" s="9">
        <v>0.2064131594467</v>
      </c>
      <c r="Q63" s="9">
        <v>0.18869620949429999</v>
      </c>
      <c r="R63" s="9">
        <v>0.35918284639140002</v>
      </c>
      <c r="S63" s="9">
        <v>0.28402459577200001</v>
      </c>
      <c r="T63" s="9">
        <v>0.21541641117480001</v>
      </c>
      <c r="U63" s="9">
        <v>0.21913178911260001</v>
      </c>
      <c r="V63" s="9">
        <v>0.23799246047200001</v>
      </c>
      <c r="W63" s="9">
        <v>0.33787803016559997</v>
      </c>
      <c r="X63" s="9">
        <v>0.33666207466240011</v>
      </c>
      <c r="Y63" s="9">
        <v>0.28415312672389997</v>
      </c>
      <c r="Z63" s="9">
        <v>0.27564299405519999</v>
      </c>
      <c r="AA63" s="9">
        <v>0.26121669304919998</v>
      </c>
      <c r="AB63" s="9">
        <v>0.24254850467120001</v>
      </c>
      <c r="AC63" s="9">
        <v>0.19123199545530001</v>
      </c>
      <c r="AD63" s="9">
        <v>0.20213901255630001</v>
      </c>
      <c r="AE63" s="9">
        <v>0.43485670180629998</v>
      </c>
      <c r="AF63" s="9">
        <v>0.26634400077429998</v>
      </c>
      <c r="AG63" s="9">
        <v>0.2355562169923</v>
      </c>
      <c r="AH63" s="9">
        <v>0.171416712271</v>
      </c>
      <c r="AI63" s="9">
        <v>0</v>
      </c>
      <c r="AJ63" s="9">
        <v>0.29706637216850001</v>
      </c>
      <c r="AK63" s="9">
        <v>0.2742717365772</v>
      </c>
      <c r="AL63" s="9">
        <v>0.25650976453759999</v>
      </c>
      <c r="AM63" s="9">
        <v>0.35278041450789999</v>
      </c>
      <c r="AN63" s="9">
        <v>0.26650502998019998</v>
      </c>
      <c r="AO63" s="9">
        <v>0.35372862467209998</v>
      </c>
      <c r="AP63" s="9">
        <v>0.28341643148880002</v>
      </c>
      <c r="AQ63" s="9">
        <v>0.34170493419560011</v>
      </c>
      <c r="AR63" s="9">
        <v>0.1313508589888</v>
      </c>
      <c r="AS63" s="9">
        <v>0.2045551241812</v>
      </c>
      <c r="AT63" s="8"/>
    </row>
    <row r="64" spans="1:46" x14ac:dyDescent="0.2">
      <c r="A64" s="32"/>
      <c r="B64" s="24"/>
      <c r="C64" s="24"/>
      <c r="D64" s="10">
        <v>198</v>
      </c>
      <c r="E64" s="10">
        <v>13</v>
      </c>
      <c r="F64" s="10">
        <v>31</v>
      </c>
      <c r="G64" s="10">
        <v>29</v>
      </c>
      <c r="H64" s="10">
        <v>48</v>
      </c>
      <c r="I64" s="10">
        <v>73</v>
      </c>
      <c r="J64" s="10">
        <v>109</v>
      </c>
      <c r="K64" s="10">
        <v>87</v>
      </c>
      <c r="L64" s="10">
        <v>100</v>
      </c>
      <c r="M64" s="10">
        <v>60</v>
      </c>
      <c r="N64" s="10">
        <v>36</v>
      </c>
      <c r="O64" s="10">
        <v>1</v>
      </c>
      <c r="P64" s="10">
        <v>13</v>
      </c>
      <c r="Q64" s="10">
        <v>10</v>
      </c>
      <c r="R64" s="10">
        <v>51</v>
      </c>
      <c r="S64" s="10">
        <v>22</v>
      </c>
      <c r="T64" s="10">
        <v>27</v>
      </c>
      <c r="U64" s="10">
        <v>44</v>
      </c>
      <c r="V64" s="10">
        <v>31</v>
      </c>
      <c r="W64" s="10">
        <v>21</v>
      </c>
      <c r="X64" s="10">
        <v>17</v>
      </c>
      <c r="Y64" s="10">
        <v>10</v>
      </c>
      <c r="Z64" s="10">
        <v>36</v>
      </c>
      <c r="AA64" s="10">
        <v>37</v>
      </c>
      <c r="AB64" s="10">
        <v>17</v>
      </c>
      <c r="AC64" s="10">
        <v>60</v>
      </c>
      <c r="AD64" s="10">
        <v>10</v>
      </c>
      <c r="AE64" s="10">
        <v>48</v>
      </c>
      <c r="AF64" s="10">
        <v>37</v>
      </c>
      <c r="AG64" s="10">
        <v>65</v>
      </c>
      <c r="AH64" s="10">
        <v>36</v>
      </c>
      <c r="AI64" s="10">
        <v>0</v>
      </c>
      <c r="AJ64" s="10">
        <v>46</v>
      </c>
      <c r="AK64" s="10">
        <v>12</v>
      </c>
      <c r="AL64" s="10">
        <v>3</v>
      </c>
      <c r="AM64" s="10">
        <v>10</v>
      </c>
      <c r="AN64" s="10">
        <v>22</v>
      </c>
      <c r="AO64" s="10">
        <v>15</v>
      </c>
      <c r="AP64" s="10">
        <v>1</v>
      </c>
      <c r="AQ64" s="10">
        <v>6</v>
      </c>
      <c r="AR64" s="10">
        <v>1</v>
      </c>
      <c r="AS64" s="10">
        <v>82</v>
      </c>
      <c r="AT64" s="8"/>
    </row>
    <row r="65" spans="1:46" x14ac:dyDescent="0.2">
      <c r="A65" s="32"/>
      <c r="B65" s="24"/>
      <c r="C65" s="24"/>
      <c r="D65" s="11" t="s">
        <v>118</v>
      </c>
      <c r="E65" s="11"/>
      <c r="F65" s="11"/>
      <c r="G65" s="11"/>
      <c r="H65" s="11"/>
      <c r="I65" s="12" t="s">
        <v>202</v>
      </c>
      <c r="J65" s="11"/>
      <c r="K65" s="11"/>
      <c r="L65" s="11"/>
      <c r="M65" s="11"/>
      <c r="N65" s="11"/>
      <c r="O65" s="11"/>
      <c r="P65" s="11"/>
      <c r="Q65" s="11"/>
      <c r="R65" s="11"/>
      <c r="S65" s="11"/>
      <c r="T65" s="11"/>
      <c r="U65" s="11"/>
      <c r="V65" s="11"/>
      <c r="W65" s="11"/>
      <c r="X65" s="11"/>
      <c r="Y65" s="11"/>
      <c r="Z65" s="11"/>
      <c r="AA65" s="11"/>
      <c r="AB65" s="11"/>
      <c r="AC65" s="11"/>
      <c r="AD65" s="11"/>
      <c r="AE65" s="12" t="s">
        <v>262</v>
      </c>
      <c r="AF65" s="11"/>
      <c r="AG65" s="11"/>
      <c r="AH65" s="11"/>
      <c r="AI65" s="11"/>
      <c r="AJ65" s="11"/>
      <c r="AK65" s="11"/>
      <c r="AL65" s="11"/>
      <c r="AM65" s="11"/>
      <c r="AN65" s="11"/>
      <c r="AO65" s="11"/>
      <c r="AP65" s="11"/>
      <c r="AQ65" s="11"/>
      <c r="AR65" s="11"/>
      <c r="AS65" s="11"/>
      <c r="AT65" s="8"/>
    </row>
    <row r="66" spans="1:46" x14ac:dyDescent="0.2">
      <c r="A66" s="26"/>
      <c r="B66" s="26"/>
      <c r="C66" s="23" t="s">
        <v>288</v>
      </c>
      <c r="D66" s="9">
        <v>9.0679418683089985E-2</v>
      </c>
      <c r="E66" s="9">
        <v>0.1135605248043</v>
      </c>
      <c r="F66" s="9">
        <v>8.7592231646060004E-2</v>
      </c>
      <c r="G66" s="9">
        <v>0.10747519342670001</v>
      </c>
      <c r="H66" s="9">
        <v>8.9717801519429999E-2</v>
      </c>
      <c r="I66" s="9">
        <v>6.7458635736860006E-2</v>
      </c>
      <c r="J66" s="9">
        <v>6.5945271380239992E-2</v>
      </c>
      <c r="K66" s="9">
        <v>0.11845308564029999</v>
      </c>
      <c r="L66" s="9">
        <v>8.1382299817780002E-2</v>
      </c>
      <c r="M66" s="9">
        <v>8.6372830399700007E-2</v>
      </c>
      <c r="N66" s="9">
        <v>0.110161315277</v>
      </c>
      <c r="O66" s="9">
        <v>0.1868431452813</v>
      </c>
      <c r="P66" s="9">
        <v>0.1213435028576</v>
      </c>
      <c r="Q66" s="9">
        <v>9.9055746232769998E-2</v>
      </c>
      <c r="R66" s="9">
        <v>7.3183648754370001E-2</v>
      </c>
      <c r="S66" s="9">
        <v>0.1018895581862</v>
      </c>
      <c r="T66" s="9">
        <v>0.1212644553206</v>
      </c>
      <c r="U66" s="9">
        <v>8.5507245368639989E-2</v>
      </c>
      <c r="V66" s="9">
        <v>6.2008382835619998E-2</v>
      </c>
      <c r="W66" s="9">
        <v>0.14763097240449999</v>
      </c>
      <c r="X66" s="9">
        <v>0.2277817142719</v>
      </c>
      <c r="Y66" s="9">
        <v>0.17569979362550001</v>
      </c>
      <c r="Z66" s="9">
        <v>6.4729081172289996E-2</v>
      </c>
      <c r="AA66" s="9">
        <v>4.8608234343810001E-2</v>
      </c>
      <c r="AB66" s="9">
        <v>9.523375802565999E-2</v>
      </c>
      <c r="AC66" s="9">
        <v>7.5074964540769992E-2</v>
      </c>
      <c r="AD66" s="9">
        <v>0.18155475063779999</v>
      </c>
      <c r="AE66" s="9">
        <v>0.1280100635192</v>
      </c>
      <c r="AF66" s="9">
        <v>9.067314446175001E-2</v>
      </c>
      <c r="AG66" s="9">
        <v>8.9240288382179997E-2</v>
      </c>
      <c r="AH66" s="9">
        <v>5.0151452951100003E-2</v>
      </c>
      <c r="AI66" s="9">
        <v>0</v>
      </c>
      <c r="AJ66" s="9">
        <v>4.8112787782059997E-2</v>
      </c>
      <c r="AK66" s="9">
        <v>0.1237118390626</v>
      </c>
      <c r="AL66" s="9">
        <v>9.3418284652690003E-2</v>
      </c>
      <c r="AM66" s="9">
        <v>0.23565307486270001</v>
      </c>
      <c r="AN66" s="9">
        <v>9.8452606315600003E-2</v>
      </c>
      <c r="AO66" s="9">
        <v>6.4945385630990005E-2</v>
      </c>
      <c r="AP66" s="9">
        <v>0</v>
      </c>
      <c r="AQ66" s="9">
        <v>3.4088917958439997E-2</v>
      </c>
      <c r="AR66" s="9">
        <v>0.36220032031179999</v>
      </c>
      <c r="AS66" s="9">
        <v>9.2952978988989993E-2</v>
      </c>
      <c r="AT66" s="8"/>
    </row>
    <row r="67" spans="1:46" x14ac:dyDescent="0.2">
      <c r="A67" s="32"/>
      <c r="B67" s="24"/>
      <c r="C67" s="24"/>
      <c r="D67" s="10">
        <v>66</v>
      </c>
      <c r="E67" s="10">
        <v>6</v>
      </c>
      <c r="F67" s="10">
        <v>11</v>
      </c>
      <c r="G67" s="10">
        <v>17</v>
      </c>
      <c r="H67" s="10">
        <v>16</v>
      </c>
      <c r="I67" s="10">
        <v>14</v>
      </c>
      <c r="J67" s="10">
        <v>28</v>
      </c>
      <c r="K67" s="10">
        <v>37</v>
      </c>
      <c r="L67" s="10">
        <v>29</v>
      </c>
      <c r="M67" s="10">
        <v>20</v>
      </c>
      <c r="N67" s="10">
        <v>14</v>
      </c>
      <c r="O67" s="10">
        <v>2</v>
      </c>
      <c r="P67" s="10">
        <v>5</v>
      </c>
      <c r="Q67" s="10">
        <v>4</v>
      </c>
      <c r="R67" s="10">
        <v>10</v>
      </c>
      <c r="S67" s="10">
        <v>10</v>
      </c>
      <c r="T67" s="10">
        <v>13</v>
      </c>
      <c r="U67" s="10">
        <v>14</v>
      </c>
      <c r="V67" s="10">
        <v>10</v>
      </c>
      <c r="W67" s="10">
        <v>7</v>
      </c>
      <c r="X67" s="10">
        <v>7</v>
      </c>
      <c r="Y67" s="10">
        <v>5</v>
      </c>
      <c r="Z67" s="10">
        <v>10</v>
      </c>
      <c r="AA67" s="10">
        <v>7</v>
      </c>
      <c r="AB67" s="10">
        <v>8</v>
      </c>
      <c r="AC67" s="10">
        <v>22</v>
      </c>
      <c r="AD67" s="10">
        <v>4</v>
      </c>
      <c r="AE67" s="10">
        <v>10</v>
      </c>
      <c r="AF67" s="10">
        <v>11</v>
      </c>
      <c r="AG67" s="10">
        <v>28</v>
      </c>
      <c r="AH67" s="10">
        <v>13</v>
      </c>
      <c r="AI67" s="10">
        <v>0</v>
      </c>
      <c r="AJ67" s="10">
        <v>7</v>
      </c>
      <c r="AK67" s="10">
        <v>4</v>
      </c>
      <c r="AL67" s="10">
        <v>2</v>
      </c>
      <c r="AM67" s="10">
        <v>4</v>
      </c>
      <c r="AN67" s="10">
        <v>9</v>
      </c>
      <c r="AO67" s="10">
        <v>2</v>
      </c>
      <c r="AP67" s="10">
        <v>0</v>
      </c>
      <c r="AQ67" s="10">
        <v>1</v>
      </c>
      <c r="AR67" s="10">
        <v>3</v>
      </c>
      <c r="AS67" s="10">
        <v>34</v>
      </c>
      <c r="AT67" s="8"/>
    </row>
    <row r="68" spans="1:46" x14ac:dyDescent="0.2">
      <c r="A68" s="32"/>
      <c r="B68" s="24"/>
      <c r="C68" s="24"/>
      <c r="D68" s="11" t="s">
        <v>118</v>
      </c>
      <c r="E68" s="11"/>
      <c r="F68" s="11"/>
      <c r="G68" s="11"/>
      <c r="H68" s="11"/>
      <c r="I68" s="11"/>
      <c r="J68" s="11"/>
      <c r="K68" s="12" t="s">
        <v>119</v>
      </c>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8"/>
    </row>
    <row r="69" spans="1:46" x14ac:dyDescent="0.2">
      <c r="A69" s="26"/>
      <c r="B69" s="26"/>
      <c r="C69" s="23" t="s">
        <v>291</v>
      </c>
      <c r="D69" s="9">
        <v>1.755675794998E-2</v>
      </c>
      <c r="E69" s="9">
        <v>0</v>
      </c>
      <c r="F69" s="9">
        <v>2.876743740321E-2</v>
      </c>
      <c r="G69" s="9">
        <v>1.8365260861340001E-2</v>
      </c>
      <c r="H69" s="9">
        <v>4.2483554828099998E-2</v>
      </c>
      <c r="I69" s="9">
        <v>3.5010459204530002E-3</v>
      </c>
      <c r="J69" s="9">
        <v>6.5842669197439998E-3</v>
      </c>
      <c r="K69" s="9">
        <v>3.063969650284E-2</v>
      </c>
      <c r="L69" s="9">
        <v>2.2520240430219999E-2</v>
      </c>
      <c r="M69" s="9">
        <v>1.196172330511E-2</v>
      </c>
      <c r="N69" s="9">
        <v>1.264464152989E-2</v>
      </c>
      <c r="O69" s="9">
        <v>7.3278511678380009E-2</v>
      </c>
      <c r="P69" s="9">
        <v>1.3409990302220001E-2</v>
      </c>
      <c r="Q69" s="9">
        <v>4.222881044777E-2</v>
      </c>
      <c r="R69" s="9">
        <v>2.6098695065120002E-3</v>
      </c>
      <c r="S69" s="9">
        <v>1.6395077491489999E-2</v>
      </c>
      <c r="T69" s="9">
        <v>1.8627605941229999E-2</v>
      </c>
      <c r="U69" s="9">
        <v>2.1281430867739998E-2</v>
      </c>
      <c r="V69" s="9">
        <v>2.2992731944540001E-2</v>
      </c>
      <c r="W69" s="9">
        <v>6.4771722079970007E-2</v>
      </c>
      <c r="X69" s="9">
        <v>2.545811831029E-2</v>
      </c>
      <c r="Y69" s="9">
        <v>0</v>
      </c>
      <c r="Z69" s="9">
        <v>1.502289654402E-2</v>
      </c>
      <c r="AA69" s="9">
        <v>2.3733996079820002E-2</v>
      </c>
      <c r="AB69" s="9">
        <v>1.7224910417420001E-2</v>
      </c>
      <c r="AC69" s="9">
        <v>4.2113322489420006E-3</v>
      </c>
      <c r="AD69" s="9">
        <v>8.2422483964489993E-2</v>
      </c>
      <c r="AE69" s="9">
        <v>1.094873113945E-2</v>
      </c>
      <c r="AF69" s="9">
        <v>2.0074366942930001E-2</v>
      </c>
      <c r="AG69" s="9">
        <v>9.7712344986900009E-3</v>
      </c>
      <c r="AH69" s="9">
        <v>1.376682921363E-2</v>
      </c>
      <c r="AI69" s="9">
        <v>0</v>
      </c>
      <c r="AJ69" s="9">
        <v>2.2869527801429999E-2</v>
      </c>
      <c r="AK69" s="9">
        <v>1.348088709687E-2</v>
      </c>
      <c r="AL69" s="9">
        <v>3.385283413344E-2</v>
      </c>
      <c r="AM69" s="9">
        <v>2.2746031062730002E-2</v>
      </c>
      <c r="AN69" s="9">
        <v>5.3907806892989994E-3</v>
      </c>
      <c r="AO69" s="9">
        <v>0</v>
      </c>
      <c r="AP69" s="9">
        <v>0</v>
      </c>
      <c r="AQ69" s="9">
        <v>0</v>
      </c>
      <c r="AR69" s="9">
        <v>0</v>
      </c>
      <c r="AS69" s="9">
        <v>2.1565327709640002E-2</v>
      </c>
      <c r="AT69" s="8"/>
    </row>
    <row r="70" spans="1:46" x14ac:dyDescent="0.2">
      <c r="A70" s="32"/>
      <c r="B70" s="24"/>
      <c r="C70" s="24"/>
      <c r="D70" s="10">
        <v>18</v>
      </c>
      <c r="E70" s="10">
        <v>0</v>
      </c>
      <c r="F70" s="10">
        <v>6</v>
      </c>
      <c r="G70" s="10">
        <v>4</v>
      </c>
      <c r="H70" s="10">
        <v>7</v>
      </c>
      <c r="I70" s="10">
        <v>1</v>
      </c>
      <c r="J70" s="10">
        <v>4</v>
      </c>
      <c r="K70" s="10">
        <v>14</v>
      </c>
      <c r="L70" s="10">
        <v>11</v>
      </c>
      <c r="M70" s="10">
        <v>3</v>
      </c>
      <c r="N70" s="10">
        <v>3</v>
      </c>
      <c r="O70" s="10">
        <v>1</v>
      </c>
      <c r="P70" s="10">
        <v>1</v>
      </c>
      <c r="Q70" s="10">
        <v>2</v>
      </c>
      <c r="R70" s="10">
        <v>1</v>
      </c>
      <c r="S70" s="10">
        <v>2</v>
      </c>
      <c r="T70" s="10">
        <v>2</v>
      </c>
      <c r="U70" s="10">
        <v>6</v>
      </c>
      <c r="V70" s="10">
        <v>4</v>
      </c>
      <c r="W70" s="10">
        <v>4</v>
      </c>
      <c r="X70" s="10">
        <v>2</v>
      </c>
      <c r="Y70" s="10">
        <v>0</v>
      </c>
      <c r="Z70" s="10">
        <v>4</v>
      </c>
      <c r="AA70" s="10">
        <v>4</v>
      </c>
      <c r="AB70" s="10">
        <v>2</v>
      </c>
      <c r="AC70" s="10">
        <v>2</v>
      </c>
      <c r="AD70" s="10">
        <v>4</v>
      </c>
      <c r="AE70" s="10">
        <v>2</v>
      </c>
      <c r="AF70" s="10">
        <v>4</v>
      </c>
      <c r="AG70" s="10">
        <v>4</v>
      </c>
      <c r="AH70" s="10">
        <v>4</v>
      </c>
      <c r="AI70" s="10">
        <v>0</v>
      </c>
      <c r="AJ70" s="10">
        <v>3</v>
      </c>
      <c r="AK70" s="10">
        <v>1</v>
      </c>
      <c r="AL70" s="10">
        <v>1</v>
      </c>
      <c r="AM70" s="10">
        <v>1</v>
      </c>
      <c r="AN70" s="10">
        <v>1</v>
      </c>
      <c r="AO70" s="10">
        <v>0</v>
      </c>
      <c r="AP70" s="10">
        <v>0</v>
      </c>
      <c r="AQ70" s="10">
        <v>0</v>
      </c>
      <c r="AR70" s="10">
        <v>0</v>
      </c>
      <c r="AS70" s="10">
        <v>11</v>
      </c>
      <c r="AT70" s="8"/>
    </row>
    <row r="71" spans="1:46" x14ac:dyDescent="0.2">
      <c r="A71" s="32"/>
      <c r="B71" s="24"/>
      <c r="C71" s="24"/>
      <c r="D71" s="11" t="s">
        <v>118</v>
      </c>
      <c r="E71" s="11"/>
      <c r="F71" s="11"/>
      <c r="G71" s="11"/>
      <c r="H71" s="12" t="s">
        <v>124</v>
      </c>
      <c r="I71" s="11"/>
      <c r="J71" s="11"/>
      <c r="K71" s="12" t="s">
        <v>119</v>
      </c>
      <c r="L71" s="11"/>
      <c r="M71" s="11"/>
      <c r="N71" s="11"/>
      <c r="O71" s="11"/>
      <c r="P71" s="11"/>
      <c r="Q71" s="11"/>
      <c r="R71" s="11"/>
      <c r="S71" s="11"/>
      <c r="T71" s="11"/>
      <c r="U71" s="11"/>
      <c r="V71" s="11"/>
      <c r="W71" s="12" t="s">
        <v>131</v>
      </c>
      <c r="X71" s="11"/>
      <c r="Y71" s="11"/>
      <c r="Z71" s="11"/>
      <c r="AA71" s="11"/>
      <c r="AB71" s="11"/>
      <c r="AC71" s="11"/>
      <c r="AD71" s="12" t="s">
        <v>133</v>
      </c>
      <c r="AE71" s="11"/>
      <c r="AF71" s="11"/>
      <c r="AG71" s="11"/>
      <c r="AH71" s="11"/>
      <c r="AI71" s="11"/>
      <c r="AJ71" s="11"/>
      <c r="AK71" s="11"/>
      <c r="AL71" s="11"/>
      <c r="AM71" s="11"/>
      <c r="AN71" s="11"/>
      <c r="AO71" s="11"/>
      <c r="AP71" s="11"/>
      <c r="AQ71" s="11"/>
      <c r="AR71" s="11"/>
      <c r="AS71" s="11"/>
      <c r="AT71" s="8"/>
    </row>
    <row r="72" spans="1:46" x14ac:dyDescent="0.2">
      <c r="A72" s="26"/>
      <c r="B72" s="26"/>
      <c r="C72" s="23" t="s">
        <v>294</v>
      </c>
      <c r="D72" s="9">
        <v>4.2534779615580002E-3</v>
      </c>
      <c r="E72" s="9">
        <v>0</v>
      </c>
      <c r="F72" s="9">
        <v>9.7141176627980001E-3</v>
      </c>
      <c r="G72" s="9">
        <v>8.1854163632690009E-3</v>
      </c>
      <c r="H72" s="9">
        <v>6.6396863622379997E-3</v>
      </c>
      <c r="I72" s="9">
        <v>0</v>
      </c>
      <c r="J72" s="9">
        <v>0</v>
      </c>
      <c r="K72" s="9">
        <v>9.265735374111999E-3</v>
      </c>
      <c r="L72" s="9">
        <v>5.1190969776939996E-3</v>
      </c>
      <c r="M72" s="9">
        <v>0</v>
      </c>
      <c r="N72" s="9">
        <v>2.5399615915889999E-3</v>
      </c>
      <c r="O72" s="9">
        <v>0.1192976606733</v>
      </c>
      <c r="P72" s="9">
        <v>0</v>
      </c>
      <c r="Q72" s="9">
        <v>0</v>
      </c>
      <c r="R72" s="9">
        <v>2.6533267384979999E-3</v>
      </c>
      <c r="S72" s="9">
        <v>1.260047410453E-2</v>
      </c>
      <c r="T72" s="9">
        <v>0</v>
      </c>
      <c r="U72" s="9">
        <v>3.3071557598870001E-3</v>
      </c>
      <c r="V72" s="9">
        <v>8.4644726726420001E-3</v>
      </c>
      <c r="W72" s="9">
        <v>0</v>
      </c>
      <c r="X72" s="9">
        <v>0</v>
      </c>
      <c r="Y72" s="9">
        <v>1.287107506965E-2</v>
      </c>
      <c r="Z72" s="9">
        <v>9.6783360079880001E-3</v>
      </c>
      <c r="AA72" s="9">
        <v>5.0858740521679997E-3</v>
      </c>
      <c r="AB72" s="9">
        <v>0</v>
      </c>
      <c r="AC72" s="9">
        <v>1.819787694056E-3</v>
      </c>
      <c r="AD72" s="9">
        <v>2.2561622931900002E-2</v>
      </c>
      <c r="AE72" s="9">
        <v>4.9292327156720004E-3</v>
      </c>
      <c r="AF72" s="9">
        <v>7.2812370969379996E-3</v>
      </c>
      <c r="AG72" s="9">
        <v>1.6955993219610001E-3</v>
      </c>
      <c r="AH72" s="9">
        <v>0</v>
      </c>
      <c r="AI72" s="9">
        <v>0</v>
      </c>
      <c r="AJ72" s="9">
        <v>0</v>
      </c>
      <c r="AK72" s="9">
        <v>0</v>
      </c>
      <c r="AL72" s="9">
        <v>0</v>
      </c>
      <c r="AM72" s="9">
        <v>0</v>
      </c>
      <c r="AN72" s="9">
        <v>1.8910638781400001E-2</v>
      </c>
      <c r="AO72" s="9">
        <v>0</v>
      </c>
      <c r="AP72" s="9">
        <v>0</v>
      </c>
      <c r="AQ72" s="9">
        <v>0</v>
      </c>
      <c r="AR72" s="9">
        <v>0</v>
      </c>
      <c r="AS72" s="9">
        <v>3.8679438979879999E-3</v>
      </c>
      <c r="AT72" s="8"/>
    </row>
    <row r="73" spans="1:46" x14ac:dyDescent="0.2">
      <c r="A73" s="32"/>
      <c r="B73" s="24"/>
      <c r="C73" s="24"/>
      <c r="D73" s="10">
        <v>5</v>
      </c>
      <c r="E73" s="10">
        <v>0</v>
      </c>
      <c r="F73" s="10">
        <v>2</v>
      </c>
      <c r="G73" s="10">
        <v>2</v>
      </c>
      <c r="H73" s="10">
        <v>1</v>
      </c>
      <c r="I73" s="10">
        <v>0</v>
      </c>
      <c r="J73" s="10">
        <v>0</v>
      </c>
      <c r="K73" s="10">
        <v>5</v>
      </c>
      <c r="L73" s="10">
        <v>3</v>
      </c>
      <c r="M73" s="10">
        <v>0</v>
      </c>
      <c r="N73" s="10">
        <v>1</v>
      </c>
      <c r="O73" s="10">
        <v>1</v>
      </c>
      <c r="P73" s="10">
        <v>0</v>
      </c>
      <c r="Q73" s="10">
        <v>0</v>
      </c>
      <c r="R73" s="10">
        <v>1</v>
      </c>
      <c r="S73" s="10">
        <v>2</v>
      </c>
      <c r="T73" s="10">
        <v>0</v>
      </c>
      <c r="U73" s="10">
        <v>1</v>
      </c>
      <c r="V73" s="10">
        <v>1</v>
      </c>
      <c r="W73" s="10">
        <v>0</v>
      </c>
      <c r="X73" s="10">
        <v>0</v>
      </c>
      <c r="Y73" s="10">
        <v>1</v>
      </c>
      <c r="Z73" s="10">
        <v>2</v>
      </c>
      <c r="AA73" s="10">
        <v>1</v>
      </c>
      <c r="AB73" s="10">
        <v>0</v>
      </c>
      <c r="AC73" s="10">
        <v>1</v>
      </c>
      <c r="AD73" s="10">
        <v>1</v>
      </c>
      <c r="AE73" s="10">
        <v>1</v>
      </c>
      <c r="AF73" s="10">
        <v>2</v>
      </c>
      <c r="AG73" s="10">
        <v>1</v>
      </c>
      <c r="AH73" s="10">
        <v>0</v>
      </c>
      <c r="AI73" s="10">
        <v>0</v>
      </c>
      <c r="AJ73" s="10">
        <v>0</v>
      </c>
      <c r="AK73" s="10">
        <v>0</v>
      </c>
      <c r="AL73" s="10">
        <v>0</v>
      </c>
      <c r="AM73" s="10">
        <v>0</v>
      </c>
      <c r="AN73" s="10">
        <v>2</v>
      </c>
      <c r="AO73" s="10">
        <v>0</v>
      </c>
      <c r="AP73" s="10">
        <v>0</v>
      </c>
      <c r="AQ73" s="10">
        <v>0</v>
      </c>
      <c r="AR73" s="10">
        <v>0</v>
      </c>
      <c r="AS73" s="10">
        <v>3</v>
      </c>
      <c r="AT73" s="8"/>
    </row>
    <row r="74" spans="1:46" x14ac:dyDescent="0.2">
      <c r="A74" s="32"/>
      <c r="B74" s="24"/>
      <c r="C74" s="24"/>
      <c r="D74" s="11" t="s">
        <v>118</v>
      </c>
      <c r="E74" s="11"/>
      <c r="F74" s="11"/>
      <c r="G74" s="11"/>
      <c r="H74" s="11"/>
      <c r="I74" s="11"/>
      <c r="J74" s="11"/>
      <c r="K74" s="12" t="s">
        <v>119</v>
      </c>
      <c r="L74" s="11"/>
      <c r="M74" s="11"/>
      <c r="N74" s="11"/>
      <c r="O74" s="12" t="s">
        <v>157</v>
      </c>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8"/>
    </row>
    <row r="75" spans="1:46" x14ac:dyDescent="0.2">
      <c r="A75" s="26"/>
      <c r="B75" s="26"/>
      <c r="C75" s="23" t="s">
        <v>56</v>
      </c>
      <c r="D75" s="9">
        <v>1</v>
      </c>
      <c r="E75" s="9">
        <v>1</v>
      </c>
      <c r="F75" s="9">
        <v>1</v>
      </c>
      <c r="G75" s="9">
        <v>1</v>
      </c>
      <c r="H75" s="9">
        <v>1</v>
      </c>
      <c r="I75" s="9">
        <v>1</v>
      </c>
      <c r="J75" s="9">
        <v>1</v>
      </c>
      <c r="K75" s="9">
        <v>1</v>
      </c>
      <c r="L75" s="9">
        <v>1</v>
      </c>
      <c r="M75" s="9">
        <v>1</v>
      </c>
      <c r="N75" s="9">
        <v>1</v>
      </c>
      <c r="O75" s="9">
        <v>1</v>
      </c>
      <c r="P75" s="9">
        <v>1</v>
      </c>
      <c r="Q75" s="9">
        <v>1</v>
      </c>
      <c r="R75" s="9">
        <v>1</v>
      </c>
      <c r="S75" s="9">
        <v>1</v>
      </c>
      <c r="T75" s="9">
        <v>1</v>
      </c>
      <c r="U75" s="9">
        <v>1</v>
      </c>
      <c r="V75" s="9">
        <v>1</v>
      </c>
      <c r="W75" s="9">
        <v>1</v>
      </c>
      <c r="X75" s="9">
        <v>1</v>
      </c>
      <c r="Y75" s="9">
        <v>1</v>
      </c>
      <c r="Z75" s="9">
        <v>1</v>
      </c>
      <c r="AA75" s="9">
        <v>1</v>
      </c>
      <c r="AB75" s="9">
        <v>1</v>
      </c>
      <c r="AC75" s="9">
        <v>1</v>
      </c>
      <c r="AD75" s="9">
        <v>1</v>
      </c>
      <c r="AE75" s="9">
        <v>1</v>
      </c>
      <c r="AF75" s="9">
        <v>1</v>
      </c>
      <c r="AG75" s="9">
        <v>1</v>
      </c>
      <c r="AH75" s="9">
        <v>1</v>
      </c>
      <c r="AI75" s="9">
        <v>1</v>
      </c>
      <c r="AJ75" s="9">
        <v>1</v>
      </c>
      <c r="AK75" s="9">
        <v>1</v>
      </c>
      <c r="AL75" s="9">
        <v>1</v>
      </c>
      <c r="AM75" s="9">
        <v>1</v>
      </c>
      <c r="AN75" s="9">
        <v>1</v>
      </c>
      <c r="AO75" s="9">
        <v>1</v>
      </c>
      <c r="AP75" s="9">
        <v>1</v>
      </c>
      <c r="AQ75" s="9">
        <v>1</v>
      </c>
      <c r="AR75" s="9">
        <v>1</v>
      </c>
      <c r="AS75" s="9">
        <v>1</v>
      </c>
      <c r="AT75" s="8"/>
    </row>
    <row r="76" spans="1:46" x14ac:dyDescent="0.2">
      <c r="A76" s="32"/>
      <c r="B76" s="24"/>
      <c r="C76" s="24"/>
      <c r="D76" s="10">
        <v>750</v>
      </c>
      <c r="E76" s="10">
        <v>69</v>
      </c>
      <c r="F76" s="10">
        <v>140</v>
      </c>
      <c r="G76" s="10">
        <v>137</v>
      </c>
      <c r="H76" s="10">
        <v>158</v>
      </c>
      <c r="I76" s="10">
        <v>231</v>
      </c>
      <c r="J76" s="10">
        <v>408</v>
      </c>
      <c r="K76" s="10">
        <v>334</v>
      </c>
      <c r="L76" s="10">
        <v>362</v>
      </c>
      <c r="M76" s="10">
        <v>245</v>
      </c>
      <c r="N76" s="10">
        <v>128</v>
      </c>
      <c r="O76" s="10">
        <v>9</v>
      </c>
      <c r="P76" s="10">
        <v>51</v>
      </c>
      <c r="Q76" s="10">
        <v>35</v>
      </c>
      <c r="R76" s="10">
        <v>147</v>
      </c>
      <c r="S76" s="10">
        <v>88</v>
      </c>
      <c r="T76" s="10">
        <v>118</v>
      </c>
      <c r="U76" s="10">
        <v>179</v>
      </c>
      <c r="V76" s="10">
        <v>132</v>
      </c>
      <c r="W76" s="10">
        <v>59</v>
      </c>
      <c r="X76" s="10">
        <v>40</v>
      </c>
      <c r="Y76" s="10">
        <v>36</v>
      </c>
      <c r="Z76" s="10">
        <v>129</v>
      </c>
      <c r="AA76" s="10">
        <v>127</v>
      </c>
      <c r="AB76" s="10">
        <v>79</v>
      </c>
      <c r="AC76" s="10">
        <v>280</v>
      </c>
      <c r="AD76" s="10">
        <v>39</v>
      </c>
      <c r="AE76" s="10">
        <v>104</v>
      </c>
      <c r="AF76" s="10">
        <v>133</v>
      </c>
      <c r="AG76" s="10">
        <v>274</v>
      </c>
      <c r="AH76" s="10">
        <v>190</v>
      </c>
      <c r="AI76" s="10">
        <v>7</v>
      </c>
      <c r="AJ76" s="10">
        <v>144</v>
      </c>
      <c r="AK76" s="10">
        <v>40</v>
      </c>
      <c r="AL76" s="10">
        <v>14</v>
      </c>
      <c r="AM76" s="10">
        <v>29</v>
      </c>
      <c r="AN76" s="10">
        <v>93</v>
      </c>
      <c r="AO76" s="10">
        <v>36</v>
      </c>
      <c r="AP76" s="10">
        <v>3</v>
      </c>
      <c r="AQ76" s="10">
        <v>24</v>
      </c>
      <c r="AR76" s="10">
        <v>6</v>
      </c>
      <c r="AS76" s="10">
        <v>361</v>
      </c>
      <c r="AT76" s="8"/>
    </row>
    <row r="77" spans="1:46" x14ac:dyDescent="0.2">
      <c r="A77" s="32"/>
      <c r="B77" s="24"/>
      <c r="C77" s="24"/>
      <c r="D77" s="11" t="s">
        <v>118</v>
      </c>
      <c r="E77" s="11" t="s">
        <v>118</v>
      </c>
      <c r="F77" s="11" t="s">
        <v>118</v>
      </c>
      <c r="G77" s="11" t="s">
        <v>118</v>
      </c>
      <c r="H77" s="11" t="s">
        <v>118</v>
      </c>
      <c r="I77" s="11" t="s">
        <v>118</v>
      </c>
      <c r="J77" s="11" t="s">
        <v>118</v>
      </c>
      <c r="K77" s="11" t="s">
        <v>118</v>
      </c>
      <c r="L77" s="11" t="s">
        <v>118</v>
      </c>
      <c r="M77" s="11" t="s">
        <v>118</v>
      </c>
      <c r="N77" s="11" t="s">
        <v>118</v>
      </c>
      <c r="O77" s="11" t="s">
        <v>118</v>
      </c>
      <c r="P77" s="11" t="s">
        <v>118</v>
      </c>
      <c r="Q77" s="11" t="s">
        <v>118</v>
      </c>
      <c r="R77" s="11" t="s">
        <v>118</v>
      </c>
      <c r="S77" s="11" t="s">
        <v>118</v>
      </c>
      <c r="T77" s="11" t="s">
        <v>118</v>
      </c>
      <c r="U77" s="11" t="s">
        <v>118</v>
      </c>
      <c r="V77" s="11" t="s">
        <v>118</v>
      </c>
      <c r="W77" s="11" t="s">
        <v>118</v>
      </c>
      <c r="X77" s="11" t="s">
        <v>118</v>
      </c>
      <c r="Y77" s="11" t="s">
        <v>118</v>
      </c>
      <c r="Z77" s="11" t="s">
        <v>118</v>
      </c>
      <c r="AA77" s="11" t="s">
        <v>118</v>
      </c>
      <c r="AB77" s="11" t="s">
        <v>118</v>
      </c>
      <c r="AC77" s="11" t="s">
        <v>118</v>
      </c>
      <c r="AD77" s="11" t="s">
        <v>118</v>
      </c>
      <c r="AE77" s="11" t="s">
        <v>118</v>
      </c>
      <c r="AF77" s="11" t="s">
        <v>118</v>
      </c>
      <c r="AG77" s="11" t="s">
        <v>118</v>
      </c>
      <c r="AH77" s="11" t="s">
        <v>118</v>
      </c>
      <c r="AI77" s="11" t="s">
        <v>118</v>
      </c>
      <c r="AJ77" s="11" t="s">
        <v>118</v>
      </c>
      <c r="AK77" s="11" t="s">
        <v>118</v>
      </c>
      <c r="AL77" s="11" t="s">
        <v>118</v>
      </c>
      <c r="AM77" s="11" t="s">
        <v>118</v>
      </c>
      <c r="AN77" s="11" t="s">
        <v>118</v>
      </c>
      <c r="AO77" s="11" t="s">
        <v>118</v>
      </c>
      <c r="AP77" s="11" t="s">
        <v>118</v>
      </c>
      <c r="AQ77" s="11" t="s">
        <v>118</v>
      </c>
      <c r="AR77" s="11" t="s">
        <v>118</v>
      </c>
      <c r="AS77" s="11" t="s">
        <v>118</v>
      </c>
      <c r="AT77" s="8"/>
    </row>
    <row r="78" spans="1:46" x14ac:dyDescent="0.2">
      <c r="A78" s="26"/>
      <c r="B78" s="23" t="s">
        <v>302</v>
      </c>
      <c r="C78" s="23" t="s">
        <v>283</v>
      </c>
      <c r="D78" s="9">
        <v>0.2483570789083</v>
      </c>
      <c r="E78" s="9">
        <v>0.28448271454840002</v>
      </c>
      <c r="F78" s="9">
        <v>0.27992200940739997</v>
      </c>
      <c r="G78" s="9">
        <v>0.33247018133639999</v>
      </c>
      <c r="H78" s="9">
        <v>0.1627125336519</v>
      </c>
      <c r="I78" s="9">
        <v>0.22654067528999999</v>
      </c>
      <c r="J78" s="9">
        <v>0.25664195701039999</v>
      </c>
      <c r="K78" s="9">
        <v>0.23871642773910001</v>
      </c>
      <c r="L78" s="9">
        <v>0.2419792405649</v>
      </c>
      <c r="M78" s="9">
        <v>0.25135557898389999</v>
      </c>
      <c r="N78" s="9">
        <v>0.26925006488230002</v>
      </c>
      <c r="O78" s="9">
        <v>0.20869354060199999</v>
      </c>
      <c r="P78" s="9">
        <v>0.44186157652329999</v>
      </c>
      <c r="Q78" s="9">
        <v>0.3917846166108</v>
      </c>
      <c r="R78" s="9">
        <v>0.23804672241960001</v>
      </c>
      <c r="S78" s="9">
        <v>0.19319557533100001</v>
      </c>
      <c r="T78" s="9">
        <v>0.13669562691609999</v>
      </c>
      <c r="U78" s="9">
        <v>0.25459110973920002</v>
      </c>
      <c r="V78" s="9">
        <v>0.24041436565679999</v>
      </c>
      <c r="W78" s="9">
        <v>0.40881773770800001</v>
      </c>
      <c r="X78" s="9">
        <v>0.49050682827559999</v>
      </c>
      <c r="Y78" s="9">
        <v>0.22685656195180001</v>
      </c>
      <c r="Z78" s="9">
        <v>0.34179679880519998</v>
      </c>
      <c r="AA78" s="9">
        <v>0.12262462354049999</v>
      </c>
      <c r="AB78" s="9">
        <v>0.16653084414530001</v>
      </c>
      <c r="AC78" s="9">
        <v>0.20768110265430001</v>
      </c>
      <c r="AD78" s="9">
        <v>0.50896320116810001</v>
      </c>
      <c r="AE78" s="9">
        <v>0.37117276979750002</v>
      </c>
      <c r="AF78" s="9">
        <v>0.30074058369559997</v>
      </c>
      <c r="AG78" s="9">
        <v>0.17031052567800001</v>
      </c>
      <c r="AH78" s="9">
        <v>0.15411606032399999</v>
      </c>
      <c r="AI78" s="9">
        <v>0.45977141586890002</v>
      </c>
      <c r="AJ78" s="9">
        <v>0.33162616920060001</v>
      </c>
      <c r="AK78" s="9">
        <v>0.30826298651290002</v>
      </c>
      <c r="AL78" s="9">
        <v>6.6440394183000004E-2</v>
      </c>
      <c r="AM78" s="9">
        <v>0.18253767619</v>
      </c>
      <c r="AN78" s="9">
        <v>0.34452460733370011</v>
      </c>
      <c r="AO78" s="9">
        <v>0.26883224391069999</v>
      </c>
      <c r="AP78" s="9">
        <v>0</v>
      </c>
      <c r="AQ78" s="9">
        <v>0.20018442835139999</v>
      </c>
      <c r="AR78" s="9">
        <v>8.408336341962E-2</v>
      </c>
      <c r="AS78" s="9">
        <v>0.19457355168099999</v>
      </c>
      <c r="AT78" s="8"/>
    </row>
    <row r="79" spans="1:46" x14ac:dyDescent="0.2">
      <c r="A79" s="32"/>
      <c r="B79" s="24"/>
      <c r="C79" s="24"/>
      <c r="D79" s="10">
        <v>178</v>
      </c>
      <c r="E79" s="10">
        <v>23</v>
      </c>
      <c r="F79" s="10">
        <v>35</v>
      </c>
      <c r="G79" s="10">
        <v>40</v>
      </c>
      <c r="H79" s="10">
        <v>24</v>
      </c>
      <c r="I79" s="10">
        <v>52</v>
      </c>
      <c r="J79" s="10">
        <v>98</v>
      </c>
      <c r="K79" s="10">
        <v>78</v>
      </c>
      <c r="L79" s="10">
        <v>88</v>
      </c>
      <c r="M79" s="10">
        <v>58</v>
      </c>
      <c r="N79" s="10">
        <v>30</v>
      </c>
      <c r="O79" s="10">
        <v>2</v>
      </c>
      <c r="P79" s="10">
        <v>21</v>
      </c>
      <c r="Q79" s="10">
        <v>11</v>
      </c>
      <c r="R79" s="10">
        <v>34</v>
      </c>
      <c r="S79" s="10">
        <v>19</v>
      </c>
      <c r="T79" s="10">
        <v>20</v>
      </c>
      <c r="U79" s="10">
        <v>44</v>
      </c>
      <c r="V79" s="10">
        <v>29</v>
      </c>
      <c r="W79" s="10">
        <v>23</v>
      </c>
      <c r="X79" s="10">
        <v>19</v>
      </c>
      <c r="Y79" s="10">
        <v>9</v>
      </c>
      <c r="Z79" s="10">
        <v>38</v>
      </c>
      <c r="AA79" s="10">
        <v>18</v>
      </c>
      <c r="AB79" s="10">
        <v>11</v>
      </c>
      <c r="AC79" s="10">
        <v>60</v>
      </c>
      <c r="AD79" s="10">
        <v>19</v>
      </c>
      <c r="AE79" s="10">
        <v>35</v>
      </c>
      <c r="AF79" s="10">
        <v>39</v>
      </c>
      <c r="AG79" s="10">
        <v>48</v>
      </c>
      <c r="AH79" s="10">
        <v>32</v>
      </c>
      <c r="AI79" s="10">
        <v>4</v>
      </c>
      <c r="AJ79" s="10">
        <v>45</v>
      </c>
      <c r="AK79" s="10">
        <v>14</v>
      </c>
      <c r="AL79" s="10">
        <v>1</v>
      </c>
      <c r="AM79" s="10">
        <v>7</v>
      </c>
      <c r="AN79" s="10">
        <v>25</v>
      </c>
      <c r="AO79" s="10">
        <v>10</v>
      </c>
      <c r="AP79" s="10">
        <v>0</v>
      </c>
      <c r="AQ79" s="10">
        <v>5</v>
      </c>
      <c r="AR79" s="10">
        <v>1</v>
      </c>
      <c r="AS79" s="10">
        <v>70</v>
      </c>
      <c r="AT79" s="8"/>
    </row>
    <row r="80" spans="1:46" x14ac:dyDescent="0.2">
      <c r="A80" s="32"/>
      <c r="B80" s="24"/>
      <c r="C80" s="24"/>
      <c r="D80" s="11" t="s">
        <v>118</v>
      </c>
      <c r="E80" s="11"/>
      <c r="F80" s="11"/>
      <c r="G80" s="11"/>
      <c r="H80" s="11"/>
      <c r="I80" s="11"/>
      <c r="J80" s="11"/>
      <c r="K80" s="11"/>
      <c r="L80" s="11"/>
      <c r="M80" s="11"/>
      <c r="N80" s="11"/>
      <c r="O80" s="11"/>
      <c r="P80" s="12" t="s">
        <v>124</v>
      </c>
      <c r="Q80" s="11"/>
      <c r="R80" s="11"/>
      <c r="S80" s="11"/>
      <c r="T80" s="11"/>
      <c r="U80" s="11"/>
      <c r="V80" s="11"/>
      <c r="W80" s="12" t="s">
        <v>124</v>
      </c>
      <c r="X80" s="12" t="s">
        <v>231</v>
      </c>
      <c r="Y80" s="11"/>
      <c r="Z80" s="12" t="s">
        <v>124</v>
      </c>
      <c r="AA80" s="11"/>
      <c r="AB80" s="11"/>
      <c r="AC80" s="11"/>
      <c r="AD80" s="12" t="s">
        <v>218</v>
      </c>
      <c r="AE80" s="12" t="s">
        <v>218</v>
      </c>
      <c r="AF80" s="11"/>
      <c r="AG80" s="11"/>
      <c r="AH80" s="11"/>
      <c r="AI80" s="11"/>
      <c r="AJ80" s="11"/>
      <c r="AK80" s="11"/>
      <c r="AL80" s="11"/>
      <c r="AM80" s="11"/>
      <c r="AN80" s="11"/>
      <c r="AO80" s="11"/>
      <c r="AP80" s="11"/>
      <c r="AQ80" s="11"/>
      <c r="AR80" s="11"/>
      <c r="AS80" s="11"/>
      <c r="AT80" s="8"/>
    </row>
    <row r="81" spans="1:46" x14ac:dyDescent="0.2">
      <c r="A81" s="26"/>
      <c r="B81" s="26"/>
      <c r="C81" s="23" t="s">
        <v>285</v>
      </c>
      <c r="D81" s="9">
        <v>0.40424774859380003</v>
      </c>
      <c r="E81" s="9">
        <v>0.33361417296610002</v>
      </c>
      <c r="F81" s="9">
        <v>0.35795770015110001</v>
      </c>
      <c r="G81" s="9">
        <v>0.32009213012940002</v>
      </c>
      <c r="H81" s="9">
        <v>0.49986941381049999</v>
      </c>
      <c r="I81" s="9">
        <v>0.44600650664379998</v>
      </c>
      <c r="J81" s="9">
        <v>0.43438444810139998</v>
      </c>
      <c r="K81" s="9">
        <v>0.3729039908772</v>
      </c>
      <c r="L81" s="9">
        <v>0.41578796940379997</v>
      </c>
      <c r="M81" s="9">
        <v>0.42585051374639998</v>
      </c>
      <c r="N81" s="9">
        <v>0.34094051584099999</v>
      </c>
      <c r="O81" s="9">
        <v>0.26012165695970002</v>
      </c>
      <c r="P81" s="9">
        <v>0.21682818579050001</v>
      </c>
      <c r="Q81" s="9">
        <v>0.37942313974870001</v>
      </c>
      <c r="R81" s="9">
        <v>0.45446426952379998</v>
      </c>
      <c r="S81" s="9">
        <v>0.3406823426285</v>
      </c>
      <c r="T81" s="9">
        <v>0.50047025321429994</v>
      </c>
      <c r="U81" s="9">
        <v>0.4087053796074</v>
      </c>
      <c r="V81" s="9">
        <v>0.41308245420959999</v>
      </c>
      <c r="W81" s="9">
        <v>0.4520151133425</v>
      </c>
      <c r="X81" s="9">
        <v>0.1430145332327</v>
      </c>
      <c r="Y81" s="9">
        <v>0.57924206787150001</v>
      </c>
      <c r="Z81" s="9">
        <v>0.3435904584974</v>
      </c>
      <c r="AA81" s="9">
        <v>0.52785844815579996</v>
      </c>
      <c r="AB81" s="9">
        <v>0.39526607585020002</v>
      </c>
      <c r="AC81" s="9">
        <v>0.37279758690199999</v>
      </c>
      <c r="AD81" s="9">
        <v>0.29477951724770002</v>
      </c>
      <c r="AE81" s="9">
        <v>0.4006116363967</v>
      </c>
      <c r="AF81" s="9">
        <v>0.3642388921543</v>
      </c>
      <c r="AG81" s="9">
        <v>0.48966242336830001</v>
      </c>
      <c r="AH81" s="9">
        <v>0.35901610410270002</v>
      </c>
      <c r="AI81" s="9">
        <v>0.34066684284909998</v>
      </c>
      <c r="AJ81" s="9">
        <v>0.44208464410949999</v>
      </c>
      <c r="AK81" s="9">
        <v>0.48949188559059997</v>
      </c>
      <c r="AL81" s="9">
        <v>0.2127369708921</v>
      </c>
      <c r="AM81" s="9">
        <v>0.31689466327909999</v>
      </c>
      <c r="AN81" s="9">
        <v>0.45617705751249998</v>
      </c>
      <c r="AO81" s="9">
        <v>0.28125315919619998</v>
      </c>
      <c r="AP81" s="9">
        <v>0.23263998535200001</v>
      </c>
      <c r="AQ81" s="9">
        <v>0.37447637471970002</v>
      </c>
      <c r="AR81" s="9">
        <v>0.20107868034590001</v>
      </c>
      <c r="AS81" s="9">
        <v>0.39507605034469989</v>
      </c>
      <c r="AT81" s="8"/>
    </row>
    <row r="82" spans="1:46" x14ac:dyDescent="0.2">
      <c r="A82" s="32"/>
      <c r="B82" s="24"/>
      <c r="C82" s="24"/>
      <c r="D82" s="10">
        <v>305</v>
      </c>
      <c r="E82" s="10">
        <v>25</v>
      </c>
      <c r="F82" s="10">
        <v>44</v>
      </c>
      <c r="G82" s="10">
        <v>48</v>
      </c>
      <c r="H82" s="10">
        <v>80</v>
      </c>
      <c r="I82" s="10">
        <v>102</v>
      </c>
      <c r="J82" s="10">
        <v>173</v>
      </c>
      <c r="K82" s="10">
        <v>130</v>
      </c>
      <c r="L82" s="10">
        <v>148</v>
      </c>
      <c r="M82" s="10">
        <v>101</v>
      </c>
      <c r="N82" s="10">
        <v>49</v>
      </c>
      <c r="O82" s="10">
        <v>3</v>
      </c>
      <c r="P82" s="10">
        <v>14</v>
      </c>
      <c r="Q82" s="10">
        <v>15</v>
      </c>
      <c r="R82" s="10">
        <v>61</v>
      </c>
      <c r="S82" s="10">
        <v>29</v>
      </c>
      <c r="T82" s="10">
        <v>52</v>
      </c>
      <c r="U82" s="10">
        <v>73</v>
      </c>
      <c r="V82" s="10">
        <v>61</v>
      </c>
      <c r="W82" s="10">
        <v>28</v>
      </c>
      <c r="X82" s="10">
        <v>9</v>
      </c>
      <c r="Y82" s="10">
        <v>22</v>
      </c>
      <c r="Z82" s="10">
        <v>45</v>
      </c>
      <c r="AA82" s="10">
        <v>66</v>
      </c>
      <c r="AB82" s="10">
        <v>32</v>
      </c>
      <c r="AC82" s="10">
        <v>103</v>
      </c>
      <c r="AD82" s="10">
        <v>14</v>
      </c>
      <c r="AE82" s="10">
        <v>45</v>
      </c>
      <c r="AF82" s="10">
        <v>52</v>
      </c>
      <c r="AG82" s="10">
        <v>119</v>
      </c>
      <c r="AH82" s="10">
        <v>72</v>
      </c>
      <c r="AI82" s="10">
        <v>2</v>
      </c>
      <c r="AJ82" s="10">
        <v>66</v>
      </c>
      <c r="AK82" s="10">
        <v>16</v>
      </c>
      <c r="AL82" s="10">
        <v>5</v>
      </c>
      <c r="AM82" s="10">
        <v>11</v>
      </c>
      <c r="AN82" s="10">
        <v>46</v>
      </c>
      <c r="AO82" s="10">
        <v>11</v>
      </c>
      <c r="AP82" s="10">
        <v>1</v>
      </c>
      <c r="AQ82" s="10">
        <v>8</v>
      </c>
      <c r="AR82" s="10">
        <v>2</v>
      </c>
      <c r="AS82" s="10">
        <v>139</v>
      </c>
      <c r="AT82" s="8"/>
    </row>
    <row r="83" spans="1:46" x14ac:dyDescent="0.2">
      <c r="A83" s="32"/>
      <c r="B83" s="24"/>
      <c r="C83" s="24"/>
      <c r="D83" s="11" t="s">
        <v>118</v>
      </c>
      <c r="E83" s="11"/>
      <c r="F83" s="11"/>
      <c r="G83" s="11"/>
      <c r="H83" s="11"/>
      <c r="I83" s="11"/>
      <c r="J83" s="11"/>
      <c r="K83" s="11"/>
      <c r="L83" s="11"/>
      <c r="M83" s="11"/>
      <c r="N83" s="11"/>
      <c r="O83" s="11"/>
      <c r="P83" s="11"/>
      <c r="Q83" s="11"/>
      <c r="R83" s="11"/>
      <c r="S83" s="11"/>
      <c r="T83" s="12" t="s">
        <v>119</v>
      </c>
      <c r="U83" s="11"/>
      <c r="V83" s="11"/>
      <c r="W83" s="12" t="s">
        <v>125</v>
      </c>
      <c r="X83" s="11"/>
      <c r="Y83" s="12" t="s">
        <v>125</v>
      </c>
      <c r="Z83" s="11"/>
      <c r="AA83" s="12" t="s">
        <v>213</v>
      </c>
      <c r="AB83" s="11"/>
      <c r="AC83" s="12" t="s">
        <v>125</v>
      </c>
      <c r="AD83" s="11"/>
      <c r="AE83" s="11"/>
      <c r="AF83" s="11"/>
      <c r="AG83" s="11"/>
      <c r="AH83" s="11"/>
      <c r="AI83" s="11"/>
      <c r="AJ83" s="11"/>
      <c r="AK83" s="11"/>
      <c r="AL83" s="11"/>
      <c r="AM83" s="11"/>
      <c r="AN83" s="11"/>
      <c r="AO83" s="11"/>
      <c r="AP83" s="11"/>
      <c r="AQ83" s="11"/>
      <c r="AR83" s="11"/>
      <c r="AS83" s="11"/>
      <c r="AT83" s="8"/>
    </row>
    <row r="84" spans="1:46" x14ac:dyDescent="0.2">
      <c r="A84" s="26"/>
      <c r="B84" s="26"/>
      <c r="C84" s="23" t="s">
        <v>288</v>
      </c>
      <c r="D84" s="9">
        <v>0.27895117492220001</v>
      </c>
      <c r="E84" s="9">
        <v>0.23682128411</v>
      </c>
      <c r="F84" s="9">
        <v>0.29212139546429999</v>
      </c>
      <c r="G84" s="9">
        <v>0.30153722550959999</v>
      </c>
      <c r="H84" s="9">
        <v>0.28819185070909997</v>
      </c>
      <c r="I84" s="9">
        <v>0.27302907211569999</v>
      </c>
      <c r="J84" s="9">
        <v>0.25573332485130001</v>
      </c>
      <c r="K84" s="9">
        <v>0.30072285893389999</v>
      </c>
      <c r="L84" s="9">
        <v>0.24691143164570001</v>
      </c>
      <c r="M84" s="9">
        <v>0.2836572670659</v>
      </c>
      <c r="N84" s="9">
        <v>0.32834851670609999</v>
      </c>
      <c r="O84" s="9">
        <v>0.53118480243830002</v>
      </c>
      <c r="P84" s="9">
        <v>0.2898024403644</v>
      </c>
      <c r="Q84" s="9">
        <v>0.2287922436406</v>
      </c>
      <c r="R84" s="9">
        <v>0.2256047636464</v>
      </c>
      <c r="S84" s="9">
        <v>0.39199022931150002</v>
      </c>
      <c r="T84" s="9">
        <v>0.26540979894290001</v>
      </c>
      <c r="U84" s="9">
        <v>0.27944139169240001</v>
      </c>
      <c r="V84" s="9">
        <v>0.27587296745369999</v>
      </c>
      <c r="W84" s="9">
        <v>9.0815523239889992E-2</v>
      </c>
      <c r="X84" s="9">
        <v>0.21505400524070001</v>
      </c>
      <c r="Y84" s="9">
        <v>0.19390137017670001</v>
      </c>
      <c r="Z84" s="9">
        <v>0.26336351807780001</v>
      </c>
      <c r="AA84" s="9">
        <v>0.2989846342984</v>
      </c>
      <c r="AB84" s="9">
        <v>0.30279089886499999</v>
      </c>
      <c r="AC84" s="9">
        <v>0.34726806996609999</v>
      </c>
      <c r="AD84" s="9">
        <v>5.6174456552659999E-2</v>
      </c>
      <c r="AE84" s="9">
        <v>0.18954556538629999</v>
      </c>
      <c r="AF84" s="9">
        <v>0.30836975183710003</v>
      </c>
      <c r="AG84" s="9">
        <v>0.27664269966339999</v>
      </c>
      <c r="AH84" s="9">
        <v>0.37089673390360001</v>
      </c>
      <c r="AI84" s="9">
        <v>0.19956174128199999</v>
      </c>
      <c r="AJ84" s="9">
        <v>0.1898347721642</v>
      </c>
      <c r="AK84" s="9">
        <v>0.20224512789650001</v>
      </c>
      <c r="AL84" s="9">
        <v>0.72082263492489995</v>
      </c>
      <c r="AM84" s="9">
        <v>0.17503367167760001</v>
      </c>
      <c r="AN84" s="9">
        <v>0.1801959461199</v>
      </c>
      <c r="AO84" s="9">
        <v>0.35223715687669999</v>
      </c>
      <c r="AP84" s="9">
        <v>0.48394358315929997</v>
      </c>
      <c r="AQ84" s="9">
        <v>0.25831840938889999</v>
      </c>
      <c r="AR84" s="9">
        <v>0.43672099934230002</v>
      </c>
      <c r="AS84" s="9">
        <v>0.33605853324430002</v>
      </c>
      <c r="AT84" s="8"/>
    </row>
    <row r="85" spans="1:46" x14ac:dyDescent="0.2">
      <c r="A85" s="32"/>
      <c r="B85" s="24"/>
      <c r="C85" s="24"/>
      <c r="D85" s="10">
        <v>220</v>
      </c>
      <c r="E85" s="10">
        <v>13</v>
      </c>
      <c r="F85" s="10">
        <v>49</v>
      </c>
      <c r="G85" s="10">
        <v>43</v>
      </c>
      <c r="H85" s="10">
        <v>45</v>
      </c>
      <c r="I85" s="10">
        <v>65</v>
      </c>
      <c r="J85" s="10">
        <v>114</v>
      </c>
      <c r="K85" s="10">
        <v>102</v>
      </c>
      <c r="L85" s="10">
        <v>100</v>
      </c>
      <c r="M85" s="10">
        <v>74</v>
      </c>
      <c r="N85" s="10">
        <v>40</v>
      </c>
      <c r="O85" s="10">
        <v>4</v>
      </c>
      <c r="P85" s="10">
        <v>13</v>
      </c>
      <c r="Q85" s="10">
        <v>9</v>
      </c>
      <c r="R85" s="10">
        <v>41</v>
      </c>
      <c r="S85" s="10">
        <v>31</v>
      </c>
      <c r="T85" s="10">
        <v>36</v>
      </c>
      <c r="U85" s="10">
        <v>52</v>
      </c>
      <c r="V85" s="10">
        <v>38</v>
      </c>
      <c r="W85" s="10">
        <v>5</v>
      </c>
      <c r="X85" s="10">
        <v>9</v>
      </c>
      <c r="Y85" s="10">
        <v>5</v>
      </c>
      <c r="Z85" s="10">
        <v>36</v>
      </c>
      <c r="AA85" s="10">
        <v>39</v>
      </c>
      <c r="AB85" s="10">
        <v>29</v>
      </c>
      <c r="AC85" s="10">
        <v>97</v>
      </c>
      <c r="AD85" s="10">
        <v>3</v>
      </c>
      <c r="AE85" s="10">
        <v>20</v>
      </c>
      <c r="AF85" s="10">
        <v>39</v>
      </c>
      <c r="AG85" s="10">
        <v>88</v>
      </c>
      <c r="AH85" s="10">
        <v>68</v>
      </c>
      <c r="AI85" s="10">
        <v>1</v>
      </c>
      <c r="AJ85" s="10">
        <v>27</v>
      </c>
      <c r="AK85" s="10">
        <v>10</v>
      </c>
      <c r="AL85" s="10">
        <v>8</v>
      </c>
      <c r="AM85" s="10">
        <v>6</v>
      </c>
      <c r="AN85" s="10">
        <v>20</v>
      </c>
      <c r="AO85" s="10">
        <v>10</v>
      </c>
      <c r="AP85" s="10">
        <v>1</v>
      </c>
      <c r="AQ85" s="10">
        <v>7</v>
      </c>
      <c r="AR85" s="10">
        <v>1</v>
      </c>
      <c r="AS85" s="10">
        <v>130</v>
      </c>
      <c r="AT85" s="8"/>
    </row>
    <row r="86" spans="1:46" x14ac:dyDescent="0.2">
      <c r="A86" s="32"/>
      <c r="B86" s="24"/>
      <c r="C86" s="24"/>
      <c r="D86" s="11" t="s">
        <v>118</v>
      </c>
      <c r="E86" s="11"/>
      <c r="F86" s="11"/>
      <c r="G86" s="11"/>
      <c r="H86" s="11"/>
      <c r="I86" s="11"/>
      <c r="J86" s="11"/>
      <c r="K86" s="11"/>
      <c r="L86" s="11"/>
      <c r="M86" s="11"/>
      <c r="N86" s="11"/>
      <c r="O86" s="11"/>
      <c r="P86" s="11"/>
      <c r="Q86" s="11"/>
      <c r="R86" s="11"/>
      <c r="S86" s="11"/>
      <c r="T86" s="11"/>
      <c r="U86" s="11"/>
      <c r="V86" s="11"/>
      <c r="W86" s="11"/>
      <c r="X86" s="11"/>
      <c r="Y86" s="11"/>
      <c r="Z86" s="11"/>
      <c r="AA86" s="11"/>
      <c r="AB86" s="11"/>
      <c r="AC86" s="12" t="s">
        <v>119</v>
      </c>
      <c r="AD86" s="11"/>
      <c r="AE86" s="11"/>
      <c r="AF86" s="12" t="s">
        <v>119</v>
      </c>
      <c r="AG86" s="12" t="s">
        <v>119</v>
      </c>
      <c r="AH86" s="12" t="s">
        <v>120</v>
      </c>
      <c r="AI86" s="11"/>
      <c r="AJ86" s="11"/>
      <c r="AK86" s="11"/>
      <c r="AL86" s="12" t="s">
        <v>303</v>
      </c>
      <c r="AM86" s="11"/>
      <c r="AN86" s="11"/>
      <c r="AO86" s="11"/>
      <c r="AP86" s="11"/>
      <c r="AQ86" s="11"/>
      <c r="AR86" s="11"/>
      <c r="AS86" s="11"/>
      <c r="AT86" s="8"/>
    </row>
    <row r="87" spans="1:46" x14ac:dyDescent="0.2">
      <c r="A87" s="26"/>
      <c r="B87" s="26"/>
      <c r="C87" s="23" t="s">
        <v>291</v>
      </c>
      <c r="D87" s="9">
        <v>5.9282296997070001E-2</v>
      </c>
      <c r="E87" s="9">
        <v>0.14508182837549999</v>
      </c>
      <c r="F87" s="9">
        <v>6.0393494993609999E-2</v>
      </c>
      <c r="G87" s="9">
        <v>3.4625643972890002E-2</v>
      </c>
      <c r="H87" s="9">
        <v>3.3477966852140002E-2</v>
      </c>
      <c r="I87" s="9">
        <v>4.5623233294369993E-2</v>
      </c>
      <c r="J87" s="9">
        <v>4.9826991526359998E-2</v>
      </c>
      <c r="K87" s="9">
        <v>7.1619425556329996E-2</v>
      </c>
      <c r="L87" s="9">
        <v>8.8039644027109995E-2</v>
      </c>
      <c r="M87" s="9">
        <v>3.5240023701480001E-2</v>
      </c>
      <c r="N87" s="9">
        <v>3.8230680261140002E-2</v>
      </c>
      <c r="O87" s="9">
        <v>0</v>
      </c>
      <c r="P87" s="9">
        <v>5.1507797321779999E-2</v>
      </c>
      <c r="Q87" s="9">
        <v>0</v>
      </c>
      <c r="R87" s="9">
        <v>7.6898400193259997E-2</v>
      </c>
      <c r="S87" s="9">
        <v>6.2094092185999997E-2</v>
      </c>
      <c r="T87" s="9">
        <v>9.1931898042779986E-2</v>
      </c>
      <c r="U87" s="9">
        <v>3.039209489657E-2</v>
      </c>
      <c r="V87" s="9">
        <v>7.0630212679910001E-2</v>
      </c>
      <c r="W87" s="9">
        <v>4.8351625709619997E-2</v>
      </c>
      <c r="X87" s="9">
        <v>0.151424633251</v>
      </c>
      <c r="Y87" s="9">
        <v>0</v>
      </c>
      <c r="Z87" s="9">
        <v>3.1941184019759997E-2</v>
      </c>
      <c r="AA87" s="9">
        <v>5.0532294005290003E-2</v>
      </c>
      <c r="AB87" s="9">
        <v>0.1032325686107</v>
      </c>
      <c r="AC87" s="9">
        <v>6.4244018383770002E-2</v>
      </c>
      <c r="AD87" s="9">
        <v>0.14008282503149999</v>
      </c>
      <c r="AE87" s="9">
        <v>3.3074361876329998E-2</v>
      </c>
      <c r="AF87" s="9">
        <v>1.313224117023E-2</v>
      </c>
      <c r="AG87" s="9">
        <v>5.4285487853429987E-2</v>
      </c>
      <c r="AH87" s="9">
        <v>0.1055830383815</v>
      </c>
      <c r="AI87" s="9">
        <v>0</v>
      </c>
      <c r="AJ87" s="9">
        <v>3.6454414525640001E-2</v>
      </c>
      <c r="AK87" s="9">
        <v>0</v>
      </c>
      <c r="AL87" s="9">
        <v>0</v>
      </c>
      <c r="AM87" s="9">
        <v>0.32553398885320001</v>
      </c>
      <c r="AN87" s="9">
        <v>8.7512850048080005E-3</v>
      </c>
      <c r="AO87" s="9">
        <v>8.1022739598580001E-2</v>
      </c>
      <c r="AP87" s="9">
        <v>0.28341643148880002</v>
      </c>
      <c r="AQ87" s="9">
        <v>0.16702078753999999</v>
      </c>
      <c r="AR87" s="9">
        <v>0</v>
      </c>
      <c r="AS87" s="9">
        <v>6.2694621790590002E-2</v>
      </c>
      <c r="AT87" s="8"/>
    </row>
    <row r="88" spans="1:46" x14ac:dyDescent="0.2">
      <c r="A88" s="32"/>
      <c r="B88" s="24"/>
      <c r="C88" s="24"/>
      <c r="D88" s="10">
        <v>40</v>
      </c>
      <c r="E88" s="10">
        <v>8</v>
      </c>
      <c r="F88" s="10">
        <v>10</v>
      </c>
      <c r="G88" s="10">
        <v>4</v>
      </c>
      <c r="H88" s="10">
        <v>7</v>
      </c>
      <c r="I88" s="10">
        <v>11</v>
      </c>
      <c r="J88" s="10">
        <v>22</v>
      </c>
      <c r="K88" s="10">
        <v>18</v>
      </c>
      <c r="L88" s="10">
        <v>24</v>
      </c>
      <c r="M88" s="10">
        <v>10</v>
      </c>
      <c r="N88" s="10">
        <v>6</v>
      </c>
      <c r="O88" s="10">
        <v>0</v>
      </c>
      <c r="P88" s="10">
        <v>3</v>
      </c>
      <c r="Q88" s="10">
        <v>0</v>
      </c>
      <c r="R88" s="10">
        <v>10</v>
      </c>
      <c r="S88" s="10">
        <v>7</v>
      </c>
      <c r="T88" s="10">
        <v>9</v>
      </c>
      <c r="U88" s="10">
        <v>6</v>
      </c>
      <c r="V88" s="10">
        <v>5</v>
      </c>
      <c r="W88" s="10">
        <v>3</v>
      </c>
      <c r="X88" s="10">
        <v>3</v>
      </c>
      <c r="Y88" s="10">
        <v>0</v>
      </c>
      <c r="Z88" s="10">
        <v>6</v>
      </c>
      <c r="AA88" s="10">
        <v>4</v>
      </c>
      <c r="AB88" s="10">
        <v>7</v>
      </c>
      <c r="AC88" s="10">
        <v>17</v>
      </c>
      <c r="AD88" s="10">
        <v>3</v>
      </c>
      <c r="AE88" s="10">
        <v>3</v>
      </c>
      <c r="AF88" s="10">
        <v>3</v>
      </c>
      <c r="AG88" s="10">
        <v>16</v>
      </c>
      <c r="AH88" s="10">
        <v>15</v>
      </c>
      <c r="AI88" s="10">
        <v>0</v>
      </c>
      <c r="AJ88" s="10">
        <v>6</v>
      </c>
      <c r="AK88" s="10">
        <v>0</v>
      </c>
      <c r="AL88" s="10">
        <v>0</v>
      </c>
      <c r="AM88" s="10">
        <v>5</v>
      </c>
      <c r="AN88" s="10">
        <v>1</v>
      </c>
      <c r="AO88" s="10">
        <v>4</v>
      </c>
      <c r="AP88" s="10">
        <v>1</v>
      </c>
      <c r="AQ88" s="10">
        <v>4</v>
      </c>
      <c r="AR88" s="10">
        <v>0</v>
      </c>
      <c r="AS88" s="10">
        <v>19</v>
      </c>
      <c r="AT88" s="8"/>
    </row>
    <row r="89" spans="1:46" x14ac:dyDescent="0.2">
      <c r="A89" s="32"/>
      <c r="B89" s="24"/>
      <c r="C89" s="24"/>
      <c r="D89" s="11" t="s">
        <v>118</v>
      </c>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2" t="s">
        <v>202</v>
      </c>
      <c r="AE89" s="11"/>
      <c r="AF89" s="11"/>
      <c r="AG89" s="11"/>
      <c r="AH89" s="12" t="s">
        <v>202</v>
      </c>
      <c r="AI89" s="11"/>
      <c r="AJ89" s="11"/>
      <c r="AK89" s="11"/>
      <c r="AL89" s="11"/>
      <c r="AM89" s="12" t="s">
        <v>127</v>
      </c>
      <c r="AN89" s="11"/>
      <c r="AO89" s="11"/>
      <c r="AP89" s="12" t="s">
        <v>304</v>
      </c>
      <c r="AQ89" s="12" t="s">
        <v>124</v>
      </c>
      <c r="AR89" s="11"/>
      <c r="AS89" s="11"/>
      <c r="AT89" s="8"/>
    </row>
    <row r="90" spans="1:46" x14ac:dyDescent="0.2">
      <c r="A90" s="26"/>
      <c r="B90" s="26"/>
      <c r="C90" s="23" t="s">
        <v>294</v>
      </c>
      <c r="D90" s="9">
        <v>9.161700578646001E-3</v>
      </c>
      <c r="E90" s="9">
        <v>0</v>
      </c>
      <c r="F90" s="9">
        <v>9.6053999835810002E-3</v>
      </c>
      <c r="G90" s="9">
        <v>1.127481905172E-2</v>
      </c>
      <c r="H90" s="9">
        <v>1.5748234976339998E-2</v>
      </c>
      <c r="I90" s="9">
        <v>8.8005126560839995E-3</v>
      </c>
      <c r="J90" s="9">
        <v>3.4132785105720001E-3</v>
      </c>
      <c r="K90" s="9">
        <v>1.603729689336E-2</v>
      </c>
      <c r="L90" s="9">
        <v>7.2817143584559992E-3</v>
      </c>
      <c r="M90" s="9">
        <v>3.896616502254E-3</v>
      </c>
      <c r="N90" s="9">
        <v>2.323022230954E-2</v>
      </c>
      <c r="O90" s="9">
        <v>0</v>
      </c>
      <c r="P90" s="9">
        <v>0</v>
      </c>
      <c r="Q90" s="9">
        <v>0</v>
      </c>
      <c r="R90" s="9">
        <v>4.9858442170020003E-3</v>
      </c>
      <c r="S90" s="9">
        <v>1.203776054306E-2</v>
      </c>
      <c r="T90" s="9">
        <v>5.492422883946E-3</v>
      </c>
      <c r="U90" s="9">
        <v>2.6870024064470002E-2</v>
      </c>
      <c r="V90" s="9">
        <v>0</v>
      </c>
      <c r="W90" s="9">
        <v>0</v>
      </c>
      <c r="X90" s="9">
        <v>0</v>
      </c>
      <c r="Y90" s="9">
        <v>0</v>
      </c>
      <c r="Z90" s="9">
        <v>1.930804059983E-2</v>
      </c>
      <c r="AA90" s="9">
        <v>0</v>
      </c>
      <c r="AB90" s="9">
        <v>3.2179612528809999E-2</v>
      </c>
      <c r="AC90" s="9">
        <v>8.0092220938810001E-3</v>
      </c>
      <c r="AD90" s="9">
        <v>0</v>
      </c>
      <c r="AE90" s="9">
        <v>5.5956665431319986E-3</v>
      </c>
      <c r="AF90" s="9">
        <v>1.351853114275E-2</v>
      </c>
      <c r="AG90" s="9">
        <v>9.0988634368880002E-3</v>
      </c>
      <c r="AH90" s="9">
        <v>1.038806328825E-2</v>
      </c>
      <c r="AI90" s="9">
        <v>0</v>
      </c>
      <c r="AJ90" s="9">
        <v>0</v>
      </c>
      <c r="AK90" s="9">
        <v>0</v>
      </c>
      <c r="AL90" s="9">
        <v>0</v>
      </c>
      <c r="AM90" s="9">
        <v>0</v>
      </c>
      <c r="AN90" s="9">
        <v>1.035110402913E-2</v>
      </c>
      <c r="AO90" s="9">
        <v>1.6654700417789998E-2</v>
      </c>
      <c r="AP90" s="9">
        <v>0</v>
      </c>
      <c r="AQ90" s="9">
        <v>0</v>
      </c>
      <c r="AR90" s="9">
        <v>0.27811695689220001</v>
      </c>
      <c r="AS90" s="9">
        <v>1.159724293939E-2</v>
      </c>
      <c r="AT90" s="8"/>
    </row>
    <row r="91" spans="1:46" x14ac:dyDescent="0.2">
      <c r="A91" s="32"/>
      <c r="B91" s="24"/>
      <c r="C91" s="24"/>
      <c r="D91" s="10">
        <v>8</v>
      </c>
      <c r="E91" s="10">
        <v>0</v>
      </c>
      <c r="F91" s="10">
        <v>2</v>
      </c>
      <c r="G91" s="10">
        <v>2</v>
      </c>
      <c r="H91" s="10">
        <v>2</v>
      </c>
      <c r="I91" s="10">
        <v>2</v>
      </c>
      <c r="J91" s="10">
        <v>2</v>
      </c>
      <c r="K91" s="10">
        <v>6</v>
      </c>
      <c r="L91" s="10">
        <v>3</v>
      </c>
      <c r="M91" s="10">
        <v>2</v>
      </c>
      <c r="N91" s="10">
        <v>3</v>
      </c>
      <c r="O91" s="10">
        <v>0</v>
      </c>
      <c r="P91" s="10">
        <v>0</v>
      </c>
      <c r="Q91" s="10">
        <v>0</v>
      </c>
      <c r="R91" s="10">
        <v>1</v>
      </c>
      <c r="S91" s="10">
        <v>2</v>
      </c>
      <c r="T91" s="10">
        <v>1</v>
      </c>
      <c r="U91" s="10">
        <v>4</v>
      </c>
      <c r="V91" s="10">
        <v>0</v>
      </c>
      <c r="W91" s="10">
        <v>0</v>
      </c>
      <c r="X91" s="10">
        <v>0</v>
      </c>
      <c r="Y91" s="10">
        <v>0</v>
      </c>
      <c r="Z91" s="10">
        <v>4</v>
      </c>
      <c r="AA91" s="10">
        <v>0</v>
      </c>
      <c r="AB91" s="10">
        <v>1</v>
      </c>
      <c r="AC91" s="10">
        <v>3</v>
      </c>
      <c r="AD91" s="10">
        <v>0</v>
      </c>
      <c r="AE91" s="10">
        <v>1</v>
      </c>
      <c r="AF91" s="10">
        <v>1</v>
      </c>
      <c r="AG91" s="10">
        <v>3</v>
      </c>
      <c r="AH91" s="10">
        <v>3</v>
      </c>
      <c r="AI91" s="10">
        <v>0</v>
      </c>
      <c r="AJ91" s="10">
        <v>0</v>
      </c>
      <c r="AK91" s="10">
        <v>0</v>
      </c>
      <c r="AL91" s="10">
        <v>0</v>
      </c>
      <c r="AM91" s="10">
        <v>0</v>
      </c>
      <c r="AN91" s="10">
        <v>1</v>
      </c>
      <c r="AO91" s="10">
        <v>1</v>
      </c>
      <c r="AP91" s="10">
        <v>0</v>
      </c>
      <c r="AQ91" s="10">
        <v>0</v>
      </c>
      <c r="AR91" s="10">
        <v>2</v>
      </c>
      <c r="AS91" s="10">
        <v>4</v>
      </c>
      <c r="AT91" s="8"/>
    </row>
    <row r="92" spans="1:46" x14ac:dyDescent="0.2">
      <c r="A92" s="32"/>
      <c r="B92" s="24"/>
      <c r="C92" s="24"/>
      <c r="D92" s="11" t="s">
        <v>118</v>
      </c>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2" t="s">
        <v>305</v>
      </c>
      <c r="AS92" s="11"/>
      <c r="AT92" s="8"/>
    </row>
    <row r="93" spans="1:46" x14ac:dyDescent="0.2">
      <c r="A93" s="26"/>
      <c r="B93" s="26"/>
      <c r="C93" s="23" t="s">
        <v>56</v>
      </c>
      <c r="D93" s="9">
        <v>1</v>
      </c>
      <c r="E93" s="9">
        <v>1</v>
      </c>
      <c r="F93" s="9">
        <v>1</v>
      </c>
      <c r="G93" s="9">
        <v>1</v>
      </c>
      <c r="H93" s="9">
        <v>1</v>
      </c>
      <c r="I93" s="9">
        <v>1</v>
      </c>
      <c r="J93" s="9">
        <v>1</v>
      </c>
      <c r="K93" s="9">
        <v>1</v>
      </c>
      <c r="L93" s="9">
        <v>1</v>
      </c>
      <c r="M93" s="9">
        <v>1</v>
      </c>
      <c r="N93" s="9">
        <v>1</v>
      </c>
      <c r="O93" s="9">
        <v>1</v>
      </c>
      <c r="P93" s="9">
        <v>1</v>
      </c>
      <c r="Q93" s="9">
        <v>1</v>
      </c>
      <c r="R93" s="9">
        <v>1</v>
      </c>
      <c r="S93" s="9">
        <v>1</v>
      </c>
      <c r="T93" s="9">
        <v>1</v>
      </c>
      <c r="U93" s="9">
        <v>1</v>
      </c>
      <c r="V93" s="9">
        <v>1</v>
      </c>
      <c r="W93" s="9">
        <v>1</v>
      </c>
      <c r="X93" s="9">
        <v>1</v>
      </c>
      <c r="Y93" s="9">
        <v>1</v>
      </c>
      <c r="Z93" s="9">
        <v>1</v>
      </c>
      <c r="AA93" s="9">
        <v>1</v>
      </c>
      <c r="AB93" s="9">
        <v>1</v>
      </c>
      <c r="AC93" s="9">
        <v>1</v>
      </c>
      <c r="AD93" s="9">
        <v>1</v>
      </c>
      <c r="AE93" s="9">
        <v>1</v>
      </c>
      <c r="AF93" s="9">
        <v>1</v>
      </c>
      <c r="AG93" s="9">
        <v>1</v>
      </c>
      <c r="AH93" s="9">
        <v>1</v>
      </c>
      <c r="AI93" s="9">
        <v>1</v>
      </c>
      <c r="AJ93" s="9">
        <v>1</v>
      </c>
      <c r="AK93" s="9">
        <v>1</v>
      </c>
      <c r="AL93" s="9">
        <v>1</v>
      </c>
      <c r="AM93" s="9">
        <v>1</v>
      </c>
      <c r="AN93" s="9">
        <v>1</v>
      </c>
      <c r="AO93" s="9">
        <v>1</v>
      </c>
      <c r="AP93" s="9">
        <v>1</v>
      </c>
      <c r="AQ93" s="9">
        <v>1</v>
      </c>
      <c r="AR93" s="9">
        <v>1</v>
      </c>
      <c r="AS93" s="9">
        <v>1</v>
      </c>
      <c r="AT93" s="8"/>
    </row>
    <row r="94" spans="1:46" x14ac:dyDescent="0.2">
      <c r="A94" s="32"/>
      <c r="B94" s="24"/>
      <c r="C94" s="24"/>
      <c r="D94" s="10">
        <v>751</v>
      </c>
      <c r="E94" s="10">
        <v>69</v>
      </c>
      <c r="F94" s="10">
        <v>140</v>
      </c>
      <c r="G94" s="10">
        <v>137</v>
      </c>
      <c r="H94" s="10">
        <v>158</v>
      </c>
      <c r="I94" s="10">
        <v>232</v>
      </c>
      <c r="J94" s="10">
        <v>409</v>
      </c>
      <c r="K94" s="10">
        <v>334</v>
      </c>
      <c r="L94" s="10">
        <v>363</v>
      </c>
      <c r="M94" s="10">
        <v>245</v>
      </c>
      <c r="N94" s="10">
        <v>128</v>
      </c>
      <c r="O94" s="10">
        <v>9</v>
      </c>
      <c r="P94" s="10">
        <v>51</v>
      </c>
      <c r="Q94" s="10">
        <v>35</v>
      </c>
      <c r="R94" s="10">
        <v>147</v>
      </c>
      <c r="S94" s="10">
        <v>88</v>
      </c>
      <c r="T94" s="10">
        <v>118</v>
      </c>
      <c r="U94" s="10">
        <v>179</v>
      </c>
      <c r="V94" s="10">
        <v>133</v>
      </c>
      <c r="W94" s="10">
        <v>59</v>
      </c>
      <c r="X94" s="10">
        <v>40</v>
      </c>
      <c r="Y94" s="10">
        <v>36</v>
      </c>
      <c r="Z94" s="10">
        <v>129</v>
      </c>
      <c r="AA94" s="10">
        <v>127</v>
      </c>
      <c r="AB94" s="10">
        <v>80</v>
      </c>
      <c r="AC94" s="10">
        <v>280</v>
      </c>
      <c r="AD94" s="10">
        <v>39</v>
      </c>
      <c r="AE94" s="10">
        <v>104</v>
      </c>
      <c r="AF94" s="10">
        <v>134</v>
      </c>
      <c r="AG94" s="10">
        <v>274</v>
      </c>
      <c r="AH94" s="10">
        <v>190</v>
      </c>
      <c r="AI94" s="10">
        <v>7</v>
      </c>
      <c r="AJ94" s="10">
        <v>144</v>
      </c>
      <c r="AK94" s="10">
        <v>40</v>
      </c>
      <c r="AL94" s="10">
        <v>14</v>
      </c>
      <c r="AM94" s="10">
        <v>29</v>
      </c>
      <c r="AN94" s="10">
        <v>93</v>
      </c>
      <c r="AO94" s="10">
        <v>36</v>
      </c>
      <c r="AP94" s="10">
        <v>3</v>
      </c>
      <c r="AQ94" s="10">
        <v>24</v>
      </c>
      <c r="AR94" s="10">
        <v>6</v>
      </c>
      <c r="AS94" s="10">
        <v>362</v>
      </c>
      <c r="AT94" s="8"/>
    </row>
    <row r="95" spans="1:46" x14ac:dyDescent="0.2">
      <c r="A95" s="32"/>
      <c r="B95" s="24"/>
      <c r="C95" s="24"/>
      <c r="D95" s="11" t="s">
        <v>118</v>
      </c>
      <c r="E95" s="11" t="s">
        <v>118</v>
      </c>
      <c r="F95" s="11" t="s">
        <v>118</v>
      </c>
      <c r="G95" s="11" t="s">
        <v>118</v>
      </c>
      <c r="H95" s="11" t="s">
        <v>118</v>
      </c>
      <c r="I95" s="11" t="s">
        <v>118</v>
      </c>
      <c r="J95" s="11" t="s">
        <v>118</v>
      </c>
      <c r="K95" s="11" t="s">
        <v>118</v>
      </c>
      <c r="L95" s="11" t="s">
        <v>118</v>
      </c>
      <c r="M95" s="11" t="s">
        <v>118</v>
      </c>
      <c r="N95" s="11" t="s">
        <v>118</v>
      </c>
      <c r="O95" s="11" t="s">
        <v>118</v>
      </c>
      <c r="P95" s="11" t="s">
        <v>118</v>
      </c>
      <c r="Q95" s="11" t="s">
        <v>118</v>
      </c>
      <c r="R95" s="11" t="s">
        <v>118</v>
      </c>
      <c r="S95" s="11" t="s">
        <v>118</v>
      </c>
      <c r="T95" s="11" t="s">
        <v>118</v>
      </c>
      <c r="U95" s="11" t="s">
        <v>118</v>
      </c>
      <c r="V95" s="11" t="s">
        <v>118</v>
      </c>
      <c r="W95" s="11" t="s">
        <v>118</v>
      </c>
      <c r="X95" s="11" t="s">
        <v>118</v>
      </c>
      <c r="Y95" s="11" t="s">
        <v>118</v>
      </c>
      <c r="Z95" s="11" t="s">
        <v>118</v>
      </c>
      <c r="AA95" s="11" t="s">
        <v>118</v>
      </c>
      <c r="AB95" s="11" t="s">
        <v>118</v>
      </c>
      <c r="AC95" s="11" t="s">
        <v>118</v>
      </c>
      <c r="AD95" s="11" t="s">
        <v>118</v>
      </c>
      <c r="AE95" s="11" t="s">
        <v>118</v>
      </c>
      <c r="AF95" s="11" t="s">
        <v>118</v>
      </c>
      <c r="AG95" s="11" t="s">
        <v>118</v>
      </c>
      <c r="AH95" s="11" t="s">
        <v>118</v>
      </c>
      <c r="AI95" s="11" t="s">
        <v>118</v>
      </c>
      <c r="AJ95" s="11" t="s">
        <v>118</v>
      </c>
      <c r="AK95" s="11" t="s">
        <v>118</v>
      </c>
      <c r="AL95" s="11" t="s">
        <v>118</v>
      </c>
      <c r="AM95" s="11" t="s">
        <v>118</v>
      </c>
      <c r="AN95" s="11" t="s">
        <v>118</v>
      </c>
      <c r="AO95" s="11" t="s">
        <v>118</v>
      </c>
      <c r="AP95" s="11" t="s">
        <v>118</v>
      </c>
      <c r="AQ95" s="11" t="s">
        <v>118</v>
      </c>
      <c r="AR95" s="11" t="s">
        <v>118</v>
      </c>
      <c r="AS95" s="11" t="s">
        <v>118</v>
      </c>
      <c r="AT95" s="8"/>
    </row>
    <row r="96" spans="1:46" x14ac:dyDescent="0.2">
      <c r="A96" s="26"/>
      <c r="B96" s="23" t="s">
        <v>306</v>
      </c>
      <c r="C96" s="23" t="s">
        <v>283</v>
      </c>
      <c r="D96" s="9">
        <v>0.76110821292370001</v>
      </c>
      <c r="E96" s="9">
        <v>0.80097100703470003</v>
      </c>
      <c r="F96" s="9">
        <v>0.83690962590289997</v>
      </c>
      <c r="G96" s="9">
        <v>0.72323310891719994</v>
      </c>
      <c r="H96" s="9">
        <v>0.73766846614499992</v>
      </c>
      <c r="I96" s="9">
        <v>0.72600656424860011</v>
      </c>
      <c r="J96" s="9">
        <v>0.80834531151869993</v>
      </c>
      <c r="K96" s="9">
        <v>0.71261241008130005</v>
      </c>
      <c r="L96" s="9">
        <v>0.80659569680249998</v>
      </c>
      <c r="M96" s="9">
        <v>0.75424036708050002</v>
      </c>
      <c r="N96" s="9">
        <v>0.66414631340499997</v>
      </c>
      <c r="O96" s="9">
        <v>0.67238433691459998</v>
      </c>
      <c r="P96" s="9">
        <v>0.51928156761199995</v>
      </c>
      <c r="Q96" s="9">
        <v>0.77916840158759992</v>
      </c>
      <c r="R96" s="9">
        <v>0.79363355543370007</v>
      </c>
      <c r="S96" s="9">
        <v>0.8137459175249</v>
      </c>
      <c r="T96" s="9">
        <v>0.8438227462736001</v>
      </c>
      <c r="U96" s="9">
        <v>0.73676438491829999</v>
      </c>
      <c r="V96" s="9">
        <v>0.76507179615170007</v>
      </c>
      <c r="W96" s="9">
        <v>0.32885426545169999</v>
      </c>
      <c r="X96" s="9">
        <v>0.6073113085163</v>
      </c>
      <c r="Y96" s="9">
        <v>0.57533634355259999</v>
      </c>
      <c r="Z96" s="9">
        <v>0.70488684230309995</v>
      </c>
      <c r="AA96" s="9">
        <v>0.88390613173440002</v>
      </c>
      <c r="AB96" s="9">
        <v>0.78637451257509994</v>
      </c>
      <c r="AC96" s="9">
        <v>0.88762026220760004</v>
      </c>
      <c r="AD96" s="9">
        <v>0.40011232376049999</v>
      </c>
      <c r="AE96" s="9">
        <v>0.46301971478640003</v>
      </c>
      <c r="AF96" s="9">
        <v>0.77055455300809994</v>
      </c>
      <c r="AG96" s="9">
        <v>0.86830405995600002</v>
      </c>
      <c r="AH96" s="9">
        <v>0.89569933401000001</v>
      </c>
      <c r="AI96" s="9">
        <v>0.45977141586890002</v>
      </c>
      <c r="AJ96" s="9">
        <v>0.54574109916750002</v>
      </c>
      <c r="AK96" s="9">
        <v>0.62270542085360003</v>
      </c>
      <c r="AL96" s="9">
        <v>0.76064670897710007</v>
      </c>
      <c r="AM96" s="9">
        <v>0.82080587492250001</v>
      </c>
      <c r="AN96" s="9">
        <v>0.88631964316739997</v>
      </c>
      <c r="AO96" s="9">
        <v>0.7347909479393</v>
      </c>
      <c r="AP96" s="9">
        <v>0.51605641684070003</v>
      </c>
      <c r="AQ96" s="9">
        <v>0.95458343764489995</v>
      </c>
      <c r="AR96" s="9">
        <v>0.84618881522330003</v>
      </c>
      <c r="AS96" s="9">
        <v>0.82351399184490004</v>
      </c>
      <c r="AT96" s="8"/>
    </row>
    <row r="97" spans="1:46" x14ac:dyDescent="0.2">
      <c r="A97" s="32"/>
      <c r="B97" s="24"/>
      <c r="C97" s="24"/>
      <c r="D97" s="10">
        <v>578</v>
      </c>
      <c r="E97" s="10">
        <v>52</v>
      </c>
      <c r="F97" s="10">
        <v>114</v>
      </c>
      <c r="G97" s="10">
        <v>104</v>
      </c>
      <c r="H97" s="10">
        <v>119</v>
      </c>
      <c r="I97" s="10">
        <v>176</v>
      </c>
      <c r="J97" s="10">
        <v>334</v>
      </c>
      <c r="K97" s="10">
        <v>240</v>
      </c>
      <c r="L97" s="10">
        <v>293</v>
      </c>
      <c r="M97" s="10">
        <v>180</v>
      </c>
      <c r="N97" s="10">
        <v>94</v>
      </c>
      <c r="O97" s="10">
        <v>5</v>
      </c>
      <c r="P97" s="10">
        <v>27</v>
      </c>
      <c r="Q97" s="10">
        <v>26</v>
      </c>
      <c r="R97" s="10">
        <v>117</v>
      </c>
      <c r="S97" s="10">
        <v>72</v>
      </c>
      <c r="T97" s="10">
        <v>98</v>
      </c>
      <c r="U97" s="10">
        <v>140</v>
      </c>
      <c r="V97" s="10">
        <v>98</v>
      </c>
      <c r="W97" s="10">
        <v>21</v>
      </c>
      <c r="X97" s="10">
        <v>19</v>
      </c>
      <c r="Y97" s="10">
        <v>21</v>
      </c>
      <c r="Z97" s="10">
        <v>92</v>
      </c>
      <c r="AA97" s="10">
        <v>113</v>
      </c>
      <c r="AB97" s="10">
        <v>65</v>
      </c>
      <c r="AC97" s="10">
        <v>247</v>
      </c>
      <c r="AD97" s="10">
        <v>12</v>
      </c>
      <c r="AE97" s="10">
        <v>49</v>
      </c>
      <c r="AF97" s="10">
        <v>104</v>
      </c>
      <c r="AG97" s="10">
        <v>237</v>
      </c>
      <c r="AH97" s="10">
        <v>170</v>
      </c>
      <c r="AI97" s="10">
        <v>4</v>
      </c>
      <c r="AJ97" s="10">
        <v>79</v>
      </c>
      <c r="AK97" s="10">
        <v>24</v>
      </c>
      <c r="AL97" s="10">
        <v>10</v>
      </c>
      <c r="AM97" s="10">
        <v>23</v>
      </c>
      <c r="AN97" s="10">
        <v>84</v>
      </c>
      <c r="AO97" s="10">
        <v>28</v>
      </c>
      <c r="AP97" s="10">
        <v>2</v>
      </c>
      <c r="AQ97" s="10">
        <v>23</v>
      </c>
      <c r="AR97" s="10">
        <v>4</v>
      </c>
      <c r="AS97" s="10">
        <v>301</v>
      </c>
      <c r="AT97" s="8"/>
    </row>
    <row r="98" spans="1:46" x14ac:dyDescent="0.2">
      <c r="A98" s="32"/>
      <c r="B98" s="24"/>
      <c r="C98" s="24"/>
      <c r="D98" s="11" t="s">
        <v>118</v>
      </c>
      <c r="E98" s="11"/>
      <c r="F98" s="11"/>
      <c r="G98" s="11"/>
      <c r="H98" s="11"/>
      <c r="I98" s="11"/>
      <c r="J98" s="12" t="s">
        <v>125</v>
      </c>
      <c r="K98" s="11"/>
      <c r="L98" s="11"/>
      <c r="M98" s="11"/>
      <c r="N98" s="11"/>
      <c r="O98" s="11"/>
      <c r="P98" s="11"/>
      <c r="Q98" s="11"/>
      <c r="R98" s="11"/>
      <c r="S98" s="11"/>
      <c r="T98" s="12" t="s">
        <v>119</v>
      </c>
      <c r="U98" s="11"/>
      <c r="V98" s="11"/>
      <c r="W98" s="11"/>
      <c r="X98" s="11"/>
      <c r="Y98" s="11"/>
      <c r="Z98" s="12" t="s">
        <v>120</v>
      </c>
      <c r="AA98" s="12" t="s">
        <v>224</v>
      </c>
      <c r="AB98" s="12" t="s">
        <v>120</v>
      </c>
      <c r="AC98" s="12" t="s">
        <v>307</v>
      </c>
      <c r="AD98" s="11"/>
      <c r="AE98" s="11"/>
      <c r="AF98" s="12" t="s">
        <v>215</v>
      </c>
      <c r="AG98" s="12" t="s">
        <v>308</v>
      </c>
      <c r="AH98" s="12" t="s">
        <v>308</v>
      </c>
      <c r="AI98" s="11"/>
      <c r="AJ98" s="11"/>
      <c r="AK98" s="11"/>
      <c r="AL98" s="11"/>
      <c r="AM98" s="11"/>
      <c r="AN98" s="12" t="s">
        <v>119</v>
      </c>
      <c r="AO98" s="11"/>
      <c r="AP98" s="11"/>
      <c r="AQ98" s="12" t="s">
        <v>119</v>
      </c>
      <c r="AR98" s="11"/>
      <c r="AS98" s="12" t="s">
        <v>120</v>
      </c>
      <c r="AT98" s="8"/>
    </row>
    <row r="99" spans="1:46" x14ac:dyDescent="0.2">
      <c r="A99" s="26"/>
      <c r="B99" s="26"/>
      <c r="C99" s="23" t="s">
        <v>285</v>
      </c>
      <c r="D99" s="9">
        <v>0.16403046943540001</v>
      </c>
      <c r="E99" s="9">
        <v>0.12823572716840001</v>
      </c>
      <c r="F99" s="9">
        <v>0.1021854445199</v>
      </c>
      <c r="G99" s="9">
        <v>0.23730860116370001</v>
      </c>
      <c r="H99" s="9">
        <v>0.20684560646710001</v>
      </c>
      <c r="I99" s="9">
        <v>0.1494528350431</v>
      </c>
      <c r="J99" s="9">
        <v>0.1438118225178</v>
      </c>
      <c r="K99" s="9">
        <v>0.1824816200154</v>
      </c>
      <c r="L99" s="9">
        <v>0.13688937158530001</v>
      </c>
      <c r="M99" s="9">
        <v>0.1899569997344</v>
      </c>
      <c r="N99" s="9">
        <v>0.19105251282079999</v>
      </c>
      <c r="O99" s="9">
        <v>0.1350394907337</v>
      </c>
      <c r="P99" s="9">
        <v>0.33535335463589999</v>
      </c>
      <c r="Q99" s="9">
        <v>0.17331731569139999</v>
      </c>
      <c r="R99" s="9">
        <v>0.14190968911910001</v>
      </c>
      <c r="S99" s="9">
        <v>0.11439760072169999</v>
      </c>
      <c r="T99" s="9">
        <v>9.6266916459480004E-2</v>
      </c>
      <c r="U99" s="9">
        <v>0.2242898084229</v>
      </c>
      <c r="V99" s="9">
        <v>0.1139884038121</v>
      </c>
      <c r="W99" s="9">
        <v>0.43479619256250002</v>
      </c>
      <c r="X99" s="9">
        <v>0.2278320901624</v>
      </c>
      <c r="Y99" s="9">
        <v>0.22223541931140001</v>
      </c>
      <c r="Z99" s="9">
        <v>0.1847166792494</v>
      </c>
      <c r="AA99" s="9">
        <v>0.10428280166709999</v>
      </c>
      <c r="AB99" s="9">
        <v>0.20171898622600001</v>
      </c>
      <c r="AC99" s="9">
        <v>8.4621771245670011E-2</v>
      </c>
      <c r="AD99" s="9">
        <v>0.35005835440090011</v>
      </c>
      <c r="AE99" s="9">
        <v>0.33406093674449999</v>
      </c>
      <c r="AF99" s="9">
        <v>0.16293468772610001</v>
      </c>
      <c r="AG99" s="9">
        <v>0.11095197270649999</v>
      </c>
      <c r="AH99" s="9">
        <v>8.1816666168150004E-2</v>
      </c>
      <c r="AI99" s="9">
        <v>0.1802175623666</v>
      </c>
      <c r="AJ99" s="9">
        <v>0.30774918385619998</v>
      </c>
      <c r="AK99" s="9">
        <v>0.23645574904659999</v>
      </c>
      <c r="AL99" s="9">
        <v>0.23935329102290001</v>
      </c>
      <c r="AM99" s="9">
        <v>0.1564480940148</v>
      </c>
      <c r="AN99" s="9">
        <v>9.0178226947710008E-2</v>
      </c>
      <c r="AO99" s="9">
        <v>0.16765674040969999</v>
      </c>
      <c r="AP99" s="9">
        <v>0.48394358315929997</v>
      </c>
      <c r="AQ99" s="9">
        <v>0</v>
      </c>
      <c r="AR99" s="9">
        <v>0</v>
      </c>
      <c r="AS99" s="9">
        <v>0.12084988640450001</v>
      </c>
      <c r="AT99" s="8"/>
    </row>
    <row r="100" spans="1:46" x14ac:dyDescent="0.2">
      <c r="A100" s="32"/>
      <c r="B100" s="24"/>
      <c r="C100" s="24"/>
      <c r="D100" s="10">
        <v>113</v>
      </c>
      <c r="E100" s="10">
        <v>10</v>
      </c>
      <c r="F100" s="10">
        <v>14</v>
      </c>
      <c r="G100" s="10">
        <v>25</v>
      </c>
      <c r="H100" s="10">
        <v>29</v>
      </c>
      <c r="I100" s="10">
        <v>33</v>
      </c>
      <c r="J100" s="10">
        <v>54</v>
      </c>
      <c r="K100" s="10">
        <v>56</v>
      </c>
      <c r="L100" s="10">
        <v>47</v>
      </c>
      <c r="M100" s="10">
        <v>47</v>
      </c>
      <c r="N100" s="10">
        <v>17</v>
      </c>
      <c r="O100" s="10">
        <v>2</v>
      </c>
      <c r="P100" s="10">
        <v>15</v>
      </c>
      <c r="Q100" s="10">
        <v>6</v>
      </c>
      <c r="R100" s="10">
        <v>19</v>
      </c>
      <c r="S100" s="10">
        <v>10</v>
      </c>
      <c r="T100" s="10">
        <v>11</v>
      </c>
      <c r="U100" s="10">
        <v>31</v>
      </c>
      <c r="V100" s="10">
        <v>21</v>
      </c>
      <c r="W100" s="10">
        <v>21</v>
      </c>
      <c r="X100" s="10">
        <v>12</v>
      </c>
      <c r="Y100" s="10">
        <v>8</v>
      </c>
      <c r="Z100" s="10">
        <v>24</v>
      </c>
      <c r="AA100" s="10">
        <v>11</v>
      </c>
      <c r="AB100" s="10">
        <v>13</v>
      </c>
      <c r="AC100" s="10">
        <v>24</v>
      </c>
      <c r="AD100" s="10">
        <v>14</v>
      </c>
      <c r="AE100" s="10">
        <v>33</v>
      </c>
      <c r="AF100" s="10">
        <v>21</v>
      </c>
      <c r="AG100" s="10">
        <v>29</v>
      </c>
      <c r="AH100" s="10">
        <v>14</v>
      </c>
      <c r="AI100" s="10">
        <v>1</v>
      </c>
      <c r="AJ100" s="10">
        <v>43</v>
      </c>
      <c r="AK100" s="10">
        <v>7</v>
      </c>
      <c r="AL100" s="10">
        <v>4</v>
      </c>
      <c r="AM100" s="10">
        <v>5</v>
      </c>
      <c r="AN100" s="10">
        <v>6</v>
      </c>
      <c r="AO100" s="10">
        <v>5</v>
      </c>
      <c r="AP100" s="10">
        <v>1</v>
      </c>
      <c r="AQ100" s="10">
        <v>0</v>
      </c>
      <c r="AR100" s="10">
        <v>0</v>
      </c>
      <c r="AS100" s="10">
        <v>42</v>
      </c>
      <c r="AT100" s="8"/>
    </row>
    <row r="101" spans="1:46" x14ac:dyDescent="0.2">
      <c r="A101" s="32"/>
      <c r="B101" s="24"/>
      <c r="C101" s="24"/>
      <c r="D101" s="11" t="s">
        <v>118</v>
      </c>
      <c r="E101" s="11"/>
      <c r="F101" s="11"/>
      <c r="G101" s="11"/>
      <c r="H101" s="11"/>
      <c r="I101" s="11"/>
      <c r="J101" s="11"/>
      <c r="K101" s="11"/>
      <c r="L101" s="11"/>
      <c r="M101" s="11"/>
      <c r="N101" s="11"/>
      <c r="O101" s="11"/>
      <c r="P101" s="12" t="s">
        <v>231</v>
      </c>
      <c r="Q101" s="11"/>
      <c r="R101" s="11"/>
      <c r="S101" s="11"/>
      <c r="T101" s="11"/>
      <c r="U101" s="11"/>
      <c r="V101" s="11"/>
      <c r="W101" s="12" t="s">
        <v>309</v>
      </c>
      <c r="X101" s="11"/>
      <c r="Y101" s="11"/>
      <c r="Z101" s="11"/>
      <c r="AA101" s="11"/>
      <c r="AB101" s="11"/>
      <c r="AC101" s="11"/>
      <c r="AD101" s="12" t="s">
        <v>218</v>
      </c>
      <c r="AE101" s="12" t="s">
        <v>218</v>
      </c>
      <c r="AF101" s="11"/>
      <c r="AG101" s="11"/>
      <c r="AH101" s="11"/>
      <c r="AI101" s="11"/>
      <c r="AJ101" s="12" t="s">
        <v>164</v>
      </c>
      <c r="AK101" s="11"/>
      <c r="AL101" s="11"/>
      <c r="AM101" s="11"/>
      <c r="AN101" s="11"/>
      <c r="AO101" s="11"/>
      <c r="AP101" s="12" t="s">
        <v>310</v>
      </c>
      <c r="AQ101" s="11"/>
      <c r="AR101" s="11"/>
      <c r="AS101" s="11"/>
      <c r="AT101" s="8"/>
    </row>
    <row r="102" spans="1:46" x14ac:dyDescent="0.2">
      <c r="A102" s="26"/>
      <c r="B102" s="26"/>
      <c r="C102" s="23" t="s">
        <v>288</v>
      </c>
      <c r="D102" s="9">
        <v>5.9416146396930013E-2</v>
      </c>
      <c r="E102" s="9">
        <v>6.0570366658239998E-2</v>
      </c>
      <c r="F102" s="9">
        <v>5.5814296661979998E-2</v>
      </c>
      <c r="G102" s="9">
        <v>2.958336293243E-2</v>
      </c>
      <c r="H102" s="9">
        <v>3.5466653085299997E-2</v>
      </c>
      <c r="I102" s="9">
        <v>9.9479869769120002E-2</v>
      </c>
      <c r="J102" s="9">
        <v>4.3351494831300012E-2</v>
      </c>
      <c r="K102" s="9">
        <v>7.6448537734119998E-2</v>
      </c>
      <c r="L102" s="9">
        <v>4.9842150975569988E-2</v>
      </c>
      <c r="M102" s="9">
        <v>3.7448655153690003E-2</v>
      </c>
      <c r="N102" s="9">
        <v>0.1196364217886</v>
      </c>
      <c r="O102" s="9">
        <v>7.3278511678380009E-2</v>
      </c>
      <c r="P102" s="9">
        <v>8.4674410872980013E-2</v>
      </c>
      <c r="Q102" s="9">
        <v>2.984839144879E-2</v>
      </c>
      <c r="R102" s="9">
        <v>4.8900592231200003E-2</v>
      </c>
      <c r="S102" s="9">
        <v>7.1856481753390003E-2</v>
      </c>
      <c r="T102" s="9">
        <v>5.2739835456120002E-2</v>
      </c>
      <c r="U102" s="9">
        <v>2.5860536766150001E-2</v>
      </c>
      <c r="V102" s="9">
        <v>0.1082724242983</v>
      </c>
      <c r="W102" s="9">
        <v>0.15027394956949999</v>
      </c>
      <c r="X102" s="9">
        <v>9.4011656829940005E-2</v>
      </c>
      <c r="Y102" s="9">
        <v>0.202428237136</v>
      </c>
      <c r="Z102" s="9">
        <v>9.0450988941190011E-2</v>
      </c>
      <c r="AA102" s="9">
        <v>1.181106659842E-2</v>
      </c>
      <c r="AB102" s="9">
        <v>1.1906501198959999E-2</v>
      </c>
      <c r="AC102" s="9">
        <v>2.77579665467E-2</v>
      </c>
      <c r="AD102" s="9">
        <v>0.1092536907844</v>
      </c>
      <c r="AE102" s="9">
        <v>0.17517803487629999</v>
      </c>
      <c r="AF102" s="9">
        <v>5.4729585171049998E-2</v>
      </c>
      <c r="AG102" s="9">
        <v>2.074396733749E-2</v>
      </c>
      <c r="AH102" s="9">
        <v>2.2483999821860001E-2</v>
      </c>
      <c r="AI102" s="9">
        <v>0.36001102176449989</v>
      </c>
      <c r="AJ102" s="9">
        <v>0.12534301739270001</v>
      </c>
      <c r="AK102" s="9">
        <v>0.1181038972673</v>
      </c>
      <c r="AL102" s="9">
        <v>0</v>
      </c>
      <c r="AM102" s="9">
        <v>2.2746031062730002E-2</v>
      </c>
      <c r="AN102" s="9">
        <v>1.2651495644450001E-2</v>
      </c>
      <c r="AO102" s="9">
        <v>5.2841958637260003E-2</v>
      </c>
      <c r="AP102" s="9">
        <v>0</v>
      </c>
      <c r="AQ102" s="9">
        <v>4.5416562355109998E-2</v>
      </c>
      <c r="AR102" s="9">
        <v>0.1538111847767</v>
      </c>
      <c r="AS102" s="9">
        <v>4.2300240418189999E-2</v>
      </c>
      <c r="AT102" s="8"/>
    </row>
    <row r="103" spans="1:46" x14ac:dyDescent="0.2">
      <c r="A103" s="32"/>
      <c r="B103" s="24"/>
      <c r="C103" s="24"/>
      <c r="D103" s="10">
        <v>47</v>
      </c>
      <c r="E103" s="10">
        <v>6</v>
      </c>
      <c r="F103" s="10">
        <v>11</v>
      </c>
      <c r="G103" s="10">
        <v>6</v>
      </c>
      <c r="H103" s="10">
        <v>7</v>
      </c>
      <c r="I103" s="10">
        <v>17</v>
      </c>
      <c r="J103" s="10">
        <v>18</v>
      </c>
      <c r="K103" s="10">
        <v>28</v>
      </c>
      <c r="L103" s="10">
        <v>20</v>
      </c>
      <c r="M103" s="10">
        <v>13</v>
      </c>
      <c r="N103" s="10">
        <v>13</v>
      </c>
      <c r="O103" s="10">
        <v>1</v>
      </c>
      <c r="P103" s="10">
        <v>5</v>
      </c>
      <c r="Q103" s="10">
        <v>2</v>
      </c>
      <c r="R103" s="10">
        <v>9</v>
      </c>
      <c r="S103" s="10">
        <v>6</v>
      </c>
      <c r="T103" s="10">
        <v>8</v>
      </c>
      <c r="U103" s="10">
        <v>6</v>
      </c>
      <c r="V103" s="10">
        <v>11</v>
      </c>
      <c r="W103" s="10">
        <v>11</v>
      </c>
      <c r="X103" s="10">
        <v>6</v>
      </c>
      <c r="Y103" s="10">
        <v>7</v>
      </c>
      <c r="Z103" s="10">
        <v>10</v>
      </c>
      <c r="AA103" s="10">
        <v>3</v>
      </c>
      <c r="AB103" s="10">
        <v>1</v>
      </c>
      <c r="AC103" s="10">
        <v>9</v>
      </c>
      <c r="AD103" s="10">
        <v>6</v>
      </c>
      <c r="AE103" s="10">
        <v>19</v>
      </c>
      <c r="AF103" s="10">
        <v>6</v>
      </c>
      <c r="AG103" s="10">
        <v>8</v>
      </c>
      <c r="AH103" s="10">
        <v>6</v>
      </c>
      <c r="AI103" s="10">
        <v>2</v>
      </c>
      <c r="AJ103" s="10">
        <v>18</v>
      </c>
      <c r="AK103" s="10">
        <v>7</v>
      </c>
      <c r="AL103" s="10">
        <v>0</v>
      </c>
      <c r="AM103" s="10">
        <v>1</v>
      </c>
      <c r="AN103" s="10">
        <v>2</v>
      </c>
      <c r="AO103" s="10">
        <v>2</v>
      </c>
      <c r="AP103" s="10">
        <v>0</v>
      </c>
      <c r="AQ103" s="10">
        <v>1</v>
      </c>
      <c r="AR103" s="10">
        <v>2</v>
      </c>
      <c r="AS103" s="10">
        <v>14</v>
      </c>
      <c r="AT103" s="8"/>
    </row>
    <row r="104" spans="1:46" x14ac:dyDescent="0.2">
      <c r="A104" s="32"/>
      <c r="B104" s="24"/>
      <c r="C104" s="24"/>
      <c r="D104" s="11" t="s">
        <v>118</v>
      </c>
      <c r="E104" s="11"/>
      <c r="F104" s="11"/>
      <c r="G104" s="11"/>
      <c r="H104" s="11"/>
      <c r="I104" s="11"/>
      <c r="J104" s="11"/>
      <c r="K104" s="11"/>
      <c r="L104" s="11"/>
      <c r="M104" s="11"/>
      <c r="N104" s="12" t="s">
        <v>125</v>
      </c>
      <c r="O104" s="11"/>
      <c r="P104" s="11"/>
      <c r="Q104" s="11"/>
      <c r="R104" s="11"/>
      <c r="S104" s="11"/>
      <c r="T104" s="11"/>
      <c r="U104" s="11"/>
      <c r="V104" s="11"/>
      <c r="W104" s="12" t="s">
        <v>311</v>
      </c>
      <c r="X104" s="12" t="s">
        <v>124</v>
      </c>
      <c r="Y104" s="12" t="s">
        <v>312</v>
      </c>
      <c r="Z104" s="12" t="s">
        <v>124</v>
      </c>
      <c r="AA104" s="11"/>
      <c r="AB104" s="11"/>
      <c r="AC104" s="11"/>
      <c r="AD104" s="12" t="s">
        <v>133</v>
      </c>
      <c r="AE104" s="12" t="s">
        <v>296</v>
      </c>
      <c r="AF104" s="11"/>
      <c r="AG104" s="11"/>
      <c r="AH104" s="11"/>
      <c r="AI104" s="12" t="s">
        <v>296</v>
      </c>
      <c r="AJ104" s="12" t="s">
        <v>124</v>
      </c>
      <c r="AK104" s="11"/>
      <c r="AL104" s="11"/>
      <c r="AM104" s="11"/>
      <c r="AN104" s="11"/>
      <c r="AO104" s="11"/>
      <c r="AP104" s="11"/>
      <c r="AQ104" s="11"/>
      <c r="AR104" s="11"/>
      <c r="AS104" s="11"/>
      <c r="AT104" s="8"/>
    </row>
    <row r="105" spans="1:46" x14ac:dyDescent="0.2">
      <c r="A105" s="26"/>
      <c r="B105" s="26"/>
      <c r="C105" s="23" t="s">
        <v>291</v>
      </c>
      <c r="D105" s="9">
        <v>1.200954461952E-2</v>
      </c>
      <c r="E105" s="9">
        <v>1.022289913868E-2</v>
      </c>
      <c r="F105" s="9">
        <v>0</v>
      </c>
      <c r="G105" s="9">
        <v>0</v>
      </c>
      <c r="H105" s="9">
        <v>1.4974878397939999E-2</v>
      </c>
      <c r="I105" s="9">
        <v>2.5060730939180001E-2</v>
      </c>
      <c r="J105" s="9">
        <v>2.9548233968859998E-3</v>
      </c>
      <c r="K105" s="9">
        <v>2.2748229991269998E-2</v>
      </c>
      <c r="L105" s="9">
        <v>4.8400244492650003E-3</v>
      </c>
      <c r="M105" s="9">
        <v>1.373215647768E-2</v>
      </c>
      <c r="N105" s="9">
        <v>1.966910416049E-2</v>
      </c>
      <c r="O105" s="9">
        <v>0.1192976606733</v>
      </c>
      <c r="P105" s="9">
        <v>4.2223448779180002E-2</v>
      </c>
      <c r="Q105" s="9">
        <v>1.766589127222E-2</v>
      </c>
      <c r="R105" s="9">
        <v>1.555616321602E-2</v>
      </c>
      <c r="S105" s="9">
        <v>0</v>
      </c>
      <c r="T105" s="9">
        <v>7.1705018108189997E-3</v>
      </c>
      <c r="U105" s="9">
        <v>8.1518382987750011E-3</v>
      </c>
      <c r="V105" s="9">
        <v>8.4644726726420001E-3</v>
      </c>
      <c r="W105" s="9">
        <v>6.3801880983809997E-2</v>
      </c>
      <c r="X105" s="9">
        <v>5.8262348901460002E-2</v>
      </c>
      <c r="Y105" s="9">
        <v>0</v>
      </c>
      <c r="Z105" s="9">
        <v>1.5735595951280001E-2</v>
      </c>
      <c r="AA105" s="9">
        <v>0</v>
      </c>
      <c r="AB105" s="9">
        <v>0</v>
      </c>
      <c r="AC105" s="9">
        <v>0</v>
      </c>
      <c r="AD105" s="9">
        <v>0.1122321724517</v>
      </c>
      <c r="AE105" s="9">
        <v>2.2053043116789999E-2</v>
      </c>
      <c r="AF105" s="9">
        <v>7.9654796060370011E-3</v>
      </c>
      <c r="AG105" s="9">
        <v>0</v>
      </c>
      <c r="AH105" s="9">
        <v>0</v>
      </c>
      <c r="AI105" s="9">
        <v>0</v>
      </c>
      <c r="AJ105" s="9">
        <v>1.1508439139120001E-2</v>
      </c>
      <c r="AK105" s="9">
        <v>0</v>
      </c>
      <c r="AL105" s="9">
        <v>0</v>
      </c>
      <c r="AM105" s="9">
        <v>0</v>
      </c>
      <c r="AN105" s="9">
        <v>1.085063424046E-2</v>
      </c>
      <c r="AO105" s="9">
        <v>4.4710353013739997E-2</v>
      </c>
      <c r="AP105" s="9">
        <v>0</v>
      </c>
      <c r="AQ105" s="9">
        <v>0</v>
      </c>
      <c r="AR105" s="9">
        <v>0</v>
      </c>
      <c r="AS105" s="9">
        <v>1.3335881332350001E-2</v>
      </c>
      <c r="AT105" s="8"/>
    </row>
    <row r="106" spans="1:46" x14ac:dyDescent="0.2">
      <c r="A106" s="32"/>
      <c r="B106" s="24"/>
      <c r="C106" s="24"/>
      <c r="D106" s="10">
        <v>8</v>
      </c>
      <c r="E106" s="10">
        <v>1</v>
      </c>
      <c r="F106" s="10">
        <v>0</v>
      </c>
      <c r="G106" s="10">
        <v>0</v>
      </c>
      <c r="H106" s="10">
        <v>2</v>
      </c>
      <c r="I106" s="10">
        <v>5</v>
      </c>
      <c r="J106" s="10">
        <v>1</v>
      </c>
      <c r="K106" s="10">
        <v>7</v>
      </c>
      <c r="L106" s="10">
        <v>1</v>
      </c>
      <c r="M106" s="10">
        <v>3</v>
      </c>
      <c r="N106" s="10">
        <v>3</v>
      </c>
      <c r="O106" s="10">
        <v>1</v>
      </c>
      <c r="P106" s="10">
        <v>2</v>
      </c>
      <c r="Q106" s="10">
        <v>1</v>
      </c>
      <c r="R106" s="10">
        <v>2</v>
      </c>
      <c r="S106" s="10">
        <v>0</v>
      </c>
      <c r="T106" s="10">
        <v>1</v>
      </c>
      <c r="U106" s="10">
        <v>1</v>
      </c>
      <c r="V106" s="10">
        <v>1</v>
      </c>
      <c r="W106" s="10">
        <v>4</v>
      </c>
      <c r="X106" s="10">
        <v>2</v>
      </c>
      <c r="Y106" s="10">
        <v>0</v>
      </c>
      <c r="Z106" s="10">
        <v>2</v>
      </c>
      <c r="AA106" s="10">
        <v>0</v>
      </c>
      <c r="AB106" s="10">
        <v>0</v>
      </c>
      <c r="AC106" s="10">
        <v>0</v>
      </c>
      <c r="AD106" s="10">
        <v>5</v>
      </c>
      <c r="AE106" s="10">
        <v>2</v>
      </c>
      <c r="AF106" s="10">
        <v>1</v>
      </c>
      <c r="AG106" s="10">
        <v>0</v>
      </c>
      <c r="AH106" s="10">
        <v>0</v>
      </c>
      <c r="AI106" s="10">
        <v>0</v>
      </c>
      <c r="AJ106" s="10">
        <v>2</v>
      </c>
      <c r="AK106" s="10">
        <v>0</v>
      </c>
      <c r="AL106" s="10">
        <v>0</v>
      </c>
      <c r="AM106" s="10">
        <v>0</v>
      </c>
      <c r="AN106" s="10">
        <v>1</v>
      </c>
      <c r="AO106" s="10">
        <v>1</v>
      </c>
      <c r="AP106" s="10">
        <v>0</v>
      </c>
      <c r="AQ106" s="10">
        <v>0</v>
      </c>
      <c r="AR106" s="10">
        <v>0</v>
      </c>
      <c r="AS106" s="10">
        <v>4</v>
      </c>
      <c r="AT106" s="8"/>
    </row>
    <row r="107" spans="1:46" x14ac:dyDescent="0.2">
      <c r="A107" s="32"/>
      <c r="B107" s="24"/>
      <c r="C107" s="24"/>
      <c r="D107" s="11" t="s">
        <v>118</v>
      </c>
      <c r="E107" s="11"/>
      <c r="F107" s="11"/>
      <c r="G107" s="11"/>
      <c r="H107" s="11"/>
      <c r="I107" s="11"/>
      <c r="J107" s="11"/>
      <c r="K107" s="12" t="s">
        <v>119</v>
      </c>
      <c r="L107" s="11"/>
      <c r="M107" s="11"/>
      <c r="N107" s="11"/>
      <c r="O107" s="12" t="s">
        <v>119</v>
      </c>
      <c r="P107" s="11"/>
      <c r="Q107" s="11"/>
      <c r="R107" s="11"/>
      <c r="S107" s="11"/>
      <c r="T107" s="11"/>
      <c r="U107" s="11"/>
      <c r="V107" s="11"/>
      <c r="W107" s="12" t="s">
        <v>231</v>
      </c>
      <c r="X107" s="12" t="s">
        <v>131</v>
      </c>
      <c r="Y107" s="11"/>
      <c r="Z107" s="11"/>
      <c r="AA107" s="11"/>
      <c r="AB107" s="11"/>
      <c r="AC107" s="11"/>
      <c r="AD107" s="12" t="s">
        <v>313</v>
      </c>
      <c r="AE107" s="11"/>
      <c r="AF107" s="11"/>
      <c r="AG107" s="11"/>
      <c r="AH107" s="11"/>
      <c r="AI107" s="11"/>
      <c r="AJ107" s="11"/>
      <c r="AK107" s="11"/>
      <c r="AL107" s="11"/>
      <c r="AM107" s="11"/>
      <c r="AN107" s="11"/>
      <c r="AO107" s="11"/>
      <c r="AP107" s="11"/>
      <c r="AQ107" s="11"/>
      <c r="AR107" s="11"/>
      <c r="AS107" s="11"/>
      <c r="AT107" s="8"/>
    </row>
    <row r="108" spans="1:46" x14ac:dyDescent="0.2">
      <c r="A108" s="26"/>
      <c r="B108" s="26"/>
      <c r="C108" s="23" t="s">
        <v>294</v>
      </c>
      <c r="D108" s="9">
        <v>3.4356266243920001E-3</v>
      </c>
      <c r="E108" s="9">
        <v>0</v>
      </c>
      <c r="F108" s="9">
        <v>5.0906329152220001E-3</v>
      </c>
      <c r="G108" s="9">
        <v>9.8749269866430008E-3</v>
      </c>
      <c r="H108" s="9">
        <v>5.0443959046469998E-3</v>
      </c>
      <c r="I108" s="9">
        <v>0</v>
      </c>
      <c r="J108" s="9">
        <v>1.5365477352560001E-3</v>
      </c>
      <c r="K108" s="9">
        <v>5.7092021778589993E-3</v>
      </c>
      <c r="L108" s="9">
        <v>1.8327561874060001E-3</v>
      </c>
      <c r="M108" s="9">
        <v>4.621821553804E-3</v>
      </c>
      <c r="N108" s="9">
        <v>5.495647825154E-3</v>
      </c>
      <c r="O108" s="9">
        <v>0</v>
      </c>
      <c r="P108" s="9">
        <v>1.846721809995E-2</v>
      </c>
      <c r="Q108" s="9">
        <v>0</v>
      </c>
      <c r="R108" s="9">
        <v>0</v>
      </c>
      <c r="S108" s="9">
        <v>0</v>
      </c>
      <c r="T108" s="9">
        <v>0</v>
      </c>
      <c r="U108" s="9">
        <v>4.9334315938420002E-3</v>
      </c>
      <c r="V108" s="9">
        <v>4.2029030652920001E-3</v>
      </c>
      <c r="W108" s="9">
        <v>2.227371143259E-2</v>
      </c>
      <c r="X108" s="9">
        <v>1.258259558987E-2</v>
      </c>
      <c r="Y108" s="9">
        <v>0</v>
      </c>
      <c r="Z108" s="9">
        <v>4.2098935550279994E-3</v>
      </c>
      <c r="AA108" s="9">
        <v>0</v>
      </c>
      <c r="AB108" s="9">
        <v>0</v>
      </c>
      <c r="AC108" s="9">
        <v>0</v>
      </c>
      <c r="AD108" s="9">
        <v>2.8343458602439999E-2</v>
      </c>
      <c r="AE108" s="9">
        <v>5.6882704759710001E-3</v>
      </c>
      <c r="AF108" s="9">
        <v>3.8156944887699999E-3</v>
      </c>
      <c r="AG108" s="9">
        <v>0</v>
      </c>
      <c r="AH108" s="9">
        <v>0</v>
      </c>
      <c r="AI108" s="9">
        <v>0</v>
      </c>
      <c r="AJ108" s="9">
        <v>9.658260444534E-3</v>
      </c>
      <c r="AK108" s="9">
        <v>2.2734932832550001E-2</v>
      </c>
      <c r="AL108" s="9">
        <v>0</v>
      </c>
      <c r="AM108" s="9">
        <v>0</v>
      </c>
      <c r="AN108" s="9">
        <v>0</v>
      </c>
      <c r="AO108" s="9">
        <v>0</v>
      </c>
      <c r="AP108" s="9">
        <v>0</v>
      </c>
      <c r="AQ108" s="9">
        <v>0</v>
      </c>
      <c r="AR108" s="9">
        <v>0</v>
      </c>
      <c r="AS108" s="9">
        <v>0</v>
      </c>
      <c r="AT108" s="8"/>
    </row>
    <row r="109" spans="1:46" x14ac:dyDescent="0.2">
      <c r="A109" s="32"/>
      <c r="B109" s="24"/>
      <c r="C109" s="24"/>
      <c r="D109" s="10">
        <v>4</v>
      </c>
      <c r="E109" s="10">
        <v>0</v>
      </c>
      <c r="F109" s="10">
        <v>1</v>
      </c>
      <c r="G109" s="10">
        <v>2</v>
      </c>
      <c r="H109" s="10">
        <v>1</v>
      </c>
      <c r="I109" s="10">
        <v>0</v>
      </c>
      <c r="J109" s="10">
        <v>1</v>
      </c>
      <c r="K109" s="10">
        <v>3</v>
      </c>
      <c r="L109" s="10">
        <v>1</v>
      </c>
      <c r="M109" s="10">
        <v>2</v>
      </c>
      <c r="N109" s="10">
        <v>1</v>
      </c>
      <c r="O109" s="10">
        <v>0</v>
      </c>
      <c r="P109" s="10">
        <v>2</v>
      </c>
      <c r="Q109" s="10">
        <v>0</v>
      </c>
      <c r="R109" s="10">
        <v>0</v>
      </c>
      <c r="S109" s="10">
        <v>0</v>
      </c>
      <c r="T109" s="10">
        <v>0</v>
      </c>
      <c r="U109" s="10">
        <v>1</v>
      </c>
      <c r="V109" s="10">
        <v>1</v>
      </c>
      <c r="W109" s="10">
        <v>2</v>
      </c>
      <c r="X109" s="10">
        <v>1</v>
      </c>
      <c r="Y109" s="10">
        <v>0</v>
      </c>
      <c r="Z109" s="10">
        <v>1</v>
      </c>
      <c r="AA109" s="10">
        <v>0</v>
      </c>
      <c r="AB109" s="10">
        <v>0</v>
      </c>
      <c r="AC109" s="10">
        <v>0</v>
      </c>
      <c r="AD109" s="10">
        <v>2</v>
      </c>
      <c r="AE109" s="10">
        <v>1</v>
      </c>
      <c r="AF109" s="10">
        <v>1</v>
      </c>
      <c r="AG109" s="10">
        <v>0</v>
      </c>
      <c r="AH109" s="10">
        <v>0</v>
      </c>
      <c r="AI109" s="10">
        <v>0</v>
      </c>
      <c r="AJ109" s="10">
        <v>2</v>
      </c>
      <c r="AK109" s="10">
        <v>2</v>
      </c>
      <c r="AL109" s="10">
        <v>0</v>
      </c>
      <c r="AM109" s="10">
        <v>0</v>
      </c>
      <c r="AN109" s="10">
        <v>0</v>
      </c>
      <c r="AO109" s="10">
        <v>0</v>
      </c>
      <c r="AP109" s="10">
        <v>0</v>
      </c>
      <c r="AQ109" s="10">
        <v>0</v>
      </c>
      <c r="AR109" s="10">
        <v>0</v>
      </c>
      <c r="AS109" s="10">
        <v>0</v>
      </c>
      <c r="AT109" s="8"/>
    </row>
    <row r="110" spans="1:46" x14ac:dyDescent="0.2">
      <c r="A110" s="32"/>
      <c r="B110" s="24"/>
      <c r="C110" s="24"/>
      <c r="D110" s="11" t="s">
        <v>118</v>
      </c>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2" t="s">
        <v>133</v>
      </c>
      <c r="AE110" s="11"/>
      <c r="AF110" s="11"/>
      <c r="AG110" s="11"/>
      <c r="AH110" s="11"/>
      <c r="AI110" s="11"/>
      <c r="AJ110" s="11"/>
      <c r="AK110" s="12" t="s">
        <v>164</v>
      </c>
      <c r="AL110" s="11"/>
      <c r="AM110" s="11"/>
      <c r="AN110" s="11"/>
      <c r="AO110" s="11"/>
      <c r="AP110" s="11"/>
      <c r="AQ110" s="11"/>
      <c r="AR110" s="11"/>
      <c r="AS110" s="11"/>
      <c r="AT110" s="8"/>
    </row>
    <row r="111" spans="1:46" x14ac:dyDescent="0.2">
      <c r="A111" s="26"/>
      <c r="B111" s="26"/>
      <c r="C111" s="23" t="s">
        <v>56</v>
      </c>
      <c r="D111" s="9">
        <v>1</v>
      </c>
      <c r="E111" s="9">
        <v>1</v>
      </c>
      <c r="F111" s="9">
        <v>1</v>
      </c>
      <c r="G111" s="9">
        <v>1</v>
      </c>
      <c r="H111" s="9">
        <v>1</v>
      </c>
      <c r="I111" s="9">
        <v>1</v>
      </c>
      <c r="J111" s="9">
        <v>1</v>
      </c>
      <c r="K111" s="9">
        <v>1</v>
      </c>
      <c r="L111" s="9">
        <v>1</v>
      </c>
      <c r="M111" s="9">
        <v>1</v>
      </c>
      <c r="N111" s="9">
        <v>1</v>
      </c>
      <c r="O111" s="9">
        <v>1</v>
      </c>
      <c r="P111" s="9">
        <v>1</v>
      </c>
      <c r="Q111" s="9">
        <v>1</v>
      </c>
      <c r="R111" s="9">
        <v>1</v>
      </c>
      <c r="S111" s="9">
        <v>1</v>
      </c>
      <c r="T111" s="9">
        <v>1</v>
      </c>
      <c r="U111" s="9">
        <v>1</v>
      </c>
      <c r="V111" s="9">
        <v>1</v>
      </c>
      <c r="W111" s="9">
        <v>1</v>
      </c>
      <c r="X111" s="9">
        <v>1</v>
      </c>
      <c r="Y111" s="9">
        <v>1</v>
      </c>
      <c r="Z111" s="9">
        <v>1</v>
      </c>
      <c r="AA111" s="9">
        <v>1</v>
      </c>
      <c r="AB111" s="9">
        <v>1</v>
      </c>
      <c r="AC111" s="9">
        <v>1</v>
      </c>
      <c r="AD111" s="9">
        <v>1</v>
      </c>
      <c r="AE111" s="9">
        <v>1</v>
      </c>
      <c r="AF111" s="9">
        <v>1</v>
      </c>
      <c r="AG111" s="9">
        <v>1</v>
      </c>
      <c r="AH111" s="9">
        <v>1</v>
      </c>
      <c r="AI111" s="9">
        <v>1</v>
      </c>
      <c r="AJ111" s="9">
        <v>1</v>
      </c>
      <c r="AK111" s="9">
        <v>1</v>
      </c>
      <c r="AL111" s="9">
        <v>1</v>
      </c>
      <c r="AM111" s="9">
        <v>1</v>
      </c>
      <c r="AN111" s="9">
        <v>1</v>
      </c>
      <c r="AO111" s="9">
        <v>1</v>
      </c>
      <c r="AP111" s="9">
        <v>1</v>
      </c>
      <c r="AQ111" s="9">
        <v>1</v>
      </c>
      <c r="AR111" s="9">
        <v>1</v>
      </c>
      <c r="AS111" s="9">
        <v>1</v>
      </c>
      <c r="AT111" s="8"/>
    </row>
    <row r="112" spans="1:46" x14ac:dyDescent="0.2">
      <c r="A112" s="32"/>
      <c r="B112" s="24"/>
      <c r="C112" s="24"/>
      <c r="D112" s="10">
        <v>750</v>
      </c>
      <c r="E112" s="10">
        <v>69</v>
      </c>
      <c r="F112" s="10">
        <v>140</v>
      </c>
      <c r="G112" s="10">
        <v>137</v>
      </c>
      <c r="H112" s="10">
        <v>158</v>
      </c>
      <c r="I112" s="10">
        <v>231</v>
      </c>
      <c r="J112" s="10">
        <v>408</v>
      </c>
      <c r="K112" s="10">
        <v>334</v>
      </c>
      <c r="L112" s="10">
        <v>362</v>
      </c>
      <c r="M112" s="10">
        <v>245</v>
      </c>
      <c r="N112" s="10">
        <v>128</v>
      </c>
      <c r="O112" s="10">
        <v>9</v>
      </c>
      <c r="P112" s="10">
        <v>51</v>
      </c>
      <c r="Q112" s="10">
        <v>35</v>
      </c>
      <c r="R112" s="10">
        <v>147</v>
      </c>
      <c r="S112" s="10">
        <v>88</v>
      </c>
      <c r="T112" s="10">
        <v>118</v>
      </c>
      <c r="U112" s="10">
        <v>179</v>
      </c>
      <c r="V112" s="10">
        <v>132</v>
      </c>
      <c r="W112" s="10">
        <v>59</v>
      </c>
      <c r="X112" s="10">
        <v>40</v>
      </c>
      <c r="Y112" s="10">
        <v>36</v>
      </c>
      <c r="Z112" s="10">
        <v>129</v>
      </c>
      <c r="AA112" s="10">
        <v>127</v>
      </c>
      <c r="AB112" s="10">
        <v>79</v>
      </c>
      <c r="AC112" s="10">
        <v>280</v>
      </c>
      <c r="AD112" s="10">
        <v>39</v>
      </c>
      <c r="AE112" s="10">
        <v>104</v>
      </c>
      <c r="AF112" s="10">
        <v>133</v>
      </c>
      <c r="AG112" s="10">
        <v>274</v>
      </c>
      <c r="AH112" s="10">
        <v>190</v>
      </c>
      <c r="AI112" s="10">
        <v>7</v>
      </c>
      <c r="AJ112" s="10">
        <v>144</v>
      </c>
      <c r="AK112" s="10">
        <v>40</v>
      </c>
      <c r="AL112" s="10">
        <v>14</v>
      </c>
      <c r="AM112" s="10">
        <v>29</v>
      </c>
      <c r="AN112" s="10">
        <v>93</v>
      </c>
      <c r="AO112" s="10">
        <v>36</v>
      </c>
      <c r="AP112" s="10">
        <v>3</v>
      </c>
      <c r="AQ112" s="10">
        <v>24</v>
      </c>
      <c r="AR112" s="10">
        <v>6</v>
      </c>
      <c r="AS112" s="10">
        <v>361</v>
      </c>
      <c r="AT112" s="8"/>
    </row>
    <row r="113" spans="1:46" x14ac:dyDescent="0.2">
      <c r="A113" s="32"/>
      <c r="B113" s="24"/>
      <c r="C113" s="24"/>
      <c r="D113" s="11" t="s">
        <v>118</v>
      </c>
      <c r="E113" s="11" t="s">
        <v>118</v>
      </c>
      <c r="F113" s="11" t="s">
        <v>118</v>
      </c>
      <c r="G113" s="11" t="s">
        <v>118</v>
      </c>
      <c r="H113" s="11" t="s">
        <v>118</v>
      </c>
      <c r="I113" s="11" t="s">
        <v>118</v>
      </c>
      <c r="J113" s="11" t="s">
        <v>118</v>
      </c>
      <c r="K113" s="11" t="s">
        <v>118</v>
      </c>
      <c r="L113" s="11" t="s">
        <v>118</v>
      </c>
      <c r="M113" s="11" t="s">
        <v>118</v>
      </c>
      <c r="N113" s="11" t="s">
        <v>118</v>
      </c>
      <c r="O113" s="11" t="s">
        <v>118</v>
      </c>
      <c r="P113" s="11" t="s">
        <v>118</v>
      </c>
      <c r="Q113" s="11" t="s">
        <v>118</v>
      </c>
      <c r="R113" s="11" t="s">
        <v>118</v>
      </c>
      <c r="S113" s="11" t="s">
        <v>118</v>
      </c>
      <c r="T113" s="11" t="s">
        <v>118</v>
      </c>
      <c r="U113" s="11" t="s">
        <v>118</v>
      </c>
      <c r="V113" s="11" t="s">
        <v>118</v>
      </c>
      <c r="W113" s="11" t="s">
        <v>118</v>
      </c>
      <c r="X113" s="11" t="s">
        <v>118</v>
      </c>
      <c r="Y113" s="11" t="s">
        <v>118</v>
      </c>
      <c r="Z113" s="11" t="s">
        <v>118</v>
      </c>
      <c r="AA113" s="11" t="s">
        <v>118</v>
      </c>
      <c r="AB113" s="11" t="s">
        <v>118</v>
      </c>
      <c r="AC113" s="11" t="s">
        <v>118</v>
      </c>
      <c r="AD113" s="11" t="s">
        <v>118</v>
      </c>
      <c r="AE113" s="11" t="s">
        <v>118</v>
      </c>
      <c r="AF113" s="11" t="s">
        <v>118</v>
      </c>
      <c r="AG113" s="11" t="s">
        <v>118</v>
      </c>
      <c r="AH113" s="11" t="s">
        <v>118</v>
      </c>
      <c r="AI113" s="11" t="s">
        <v>118</v>
      </c>
      <c r="AJ113" s="11" t="s">
        <v>118</v>
      </c>
      <c r="AK113" s="11" t="s">
        <v>118</v>
      </c>
      <c r="AL113" s="11" t="s">
        <v>118</v>
      </c>
      <c r="AM113" s="11" t="s">
        <v>118</v>
      </c>
      <c r="AN113" s="11" t="s">
        <v>118</v>
      </c>
      <c r="AO113" s="11" t="s">
        <v>118</v>
      </c>
      <c r="AP113" s="11" t="s">
        <v>118</v>
      </c>
      <c r="AQ113" s="11" t="s">
        <v>118</v>
      </c>
      <c r="AR113" s="11" t="s">
        <v>118</v>
      </c>
      <c r="AS113" s="11" t="s">
        <v>118</v>
      </c>
      <c r="AT113" s="8"/>
    </row>
    <row r="114" spans="1:46" x14ac:dyDescent="0.2">
      <c r="A114" s="26"/>
      <c r="B114" s="23" t="s">
        <v>314</v>
      </c>
      <c r="C114" s="23" t="s">
        <v>283</v>
      </c>
      <c r="D114" s="9">
        <v>0.35278842365390001</v>
      </c>
      <c r="E114" s="9">
        <v>0.35644302953450002</v>
      </c>
      <c r="F114" s="9">
        <v>0.31480155573140001</v>
      </c>
      <c r="G114" s="9">
        <v>0.38753962219650001</v>
      </c>
      <c r="H114" s="9">
        <v>0.40160038924820002</v>
      </c>
      <c r="I114" s="9">
        <v>0.31746998921339997</v>
      </c>
      <c r="J114" s="9">
        <v>0.3855234559556</v>
      </c>
      <c r="K114" s="9">
        <v>0.3144584104166</v>
      </c>
      <c r="L114" s="9">
        <v>0.35624579284579999</v>
      </c>
      <c r="M114" s="9">
        <v>0.32984485145850001</v>
      </c>
      <c r="N114" s="9">
        <v>0.37595473249549999</v>
      </c>
      <c r="O114" s="9">
        <v>0.56599448680969999</v>
      </c>
      <c r="P114" s="9">
        <v>0.29173292376490001</v>
      </c>
      <c r="Q114" s="9">
        <v>0.34977187152939998</v>
      </c>
      <c r="R114" s="9">
        <v>0.2396012606805</v>
      </c>
      <c r="S114" s="9">
        <v>0.2561556181545</v>
      </c>
      <c r="T114" s="9">
        <v>0.40563317177769997</v>
      </c>
      <c r="U114" s="9">
        <v>0.3865254432604</v>
      </c>
      <c r="V114" s="9">
        <v>0.495555204315</v>
      </c>
      <c r="W114" s="9">
        <v>0.3363284901859</v>
      </c>
      <c r="X114" s="9">
        <v>0.45849616911090002</v>
      </c>
      <c r="Y114" s="9">
        <v>0.21995053145019999</v>
      </c>
      <c r="Z114" s="9">
        <v>0.3985693653654</v>
      </c>
      <c r="AA114" s="9">
        <v>0.32429325930539998</v>
      </c>
      <c r="AB114" s="9">
        <v>0.29628002289119998</v>
      </c>
      <c r="AC114" s="9">
        <v>0.3652387270995</v>
      </c>
      <c r="AD114" s="9">
        <v>0.47902593571730001</v>
      </c>
      <c r="AE114" s="9">
        <v>0.33985766672149997</v>
      </c>
      <c r="AF114" s="9">
        <v>0.41429596460500001</v>
      </c>
      <c r="AG114" s="9">
        <v>0.33452661457810001</v>
      </c>
      <c r="AH114" s="9">
        <v>0.29661824785910001</v>
      </c>
      <c r="AI114" s="9">
        <v>0.36339137005279998</v>
      </c>
      <c r="AJ114" s="9">
        <v>0.34266563479489998</v>
      </c>
      <c r="AK114" s="9">
        <v>0.33155516228260001</v>
      </c>
      <c r="AL114" s="9">
        <v>0.47362405502959998</v>
      </c>
      <c r="AM114" s="9">
        <v>0.46051648421050001</v>
      </c>
      <c r="AN114" s="9">
        <v>0.36684389493189989</v>
      </c>
      <c r="AO114" s="9">
        <v>0.33892383871120002</v>
      </c>
      <c r="AP114" s="9">
        <v>0.48394358315929997</v>
      </c>
      <c r="AQ114" s="9">
        <v>0.3065472350838</v>
      </c>
      <c r="AR114" s="9">
        <v>0.27822586238730002</v>
      </c>
      <c r="AS114" s="9">
        <v>0.3466790585949</v>
      </c>
      <c r="AT114" s="8"/>
    </row>
    <row r="115" spans="1:46" x14ac:dyDescent="0.2">
      <c r="A115" s="32"/>
      <c r="B115" s="24"/>
      <c r="C115" s="24"/>
      <c r="D115" s="10">
        <v>281</v>
      </c>
      <c r="E115" s="10">
        <v>25</v>
      </c>
      <c r="F115" s="10">
        <v>50</v>
      </c>
      <c r="G115" s="10">
        <v>58</v>
      </c>
      <c r="H115" s="10">
        <v>65</v>
      </c>
      <c r="I115" s="10">
        <v>78</v>
      </c>
      <c r="J115" s="10">
        <v>169</v>
      </c>
      <c r="K115" s="10">
        <v>109</v>
      </c>
      <c r="L115" s="10">
        <v>137</v>
      </c>
      <c r="M115" s="10">
        <v>84</v>
      </c>
      <c r="N115" s="10">
        <v>53</v>
      </c>
      <c r="O115" s="10">
        <v>5</v>
      </c>
      <c r="P115" s="10">
        <v>15</v>
      </c>
      <c r="Q115" s="10">
        <v>11</v>
      </c>
      <c r="R115" s="10">
        <v>43</v>
      </c>
      <c r="S115" s="10">
        <v>26</v>
      </c>
      <c r="T115" s="10">
        <v>54</v>
      </c>
      <c r="U115" s="10">
        <v>68</v>
      </c>
      <c r="V115" s="10">
        <v>64</v>
      </c>
      <c r="W115" s="10">
        <v>19</v>
      </c>
      <c r="X115" s="10">
        <v>17</v>
      </c>
      <c r="Y115" s="10">
        <v>10</v>
      </c>
      <c r="Z115" s="10">
        <v>50</v>
      </c>
      <c r="AA115" s="10">
        <v>43</v>
      </c>
      <c r="AB115" s="10">
        <v>24</v>
      </c>
      <c r="AC115" s="10">
        <v>118</v>
      </c>
      <c r="AD115" s="10">
        <v>15</v>
      </c>
      <c r="AE115" s="10">
        <v>37</v>
      </c>
      <c r="AF115" s="10">
        <v>53</v>
      </c>
      <c r="AG115" s="10">
        <v>102</v>
      </c>
      <c r="AH115" s="10">
        <v>70</v>
      </c>
      <c r="AI115" s="10">
        <v>3</v>
      </c>
      <c r="AJ115" s="10">
        <v>47</v>
      </c>
      <c r="AK115" s="10">
        <v>15</v>
      </c>
      <c r="AL115" s="10">
        <v>6</v>
      </c>
      <c r="AM115" s="10">
        <v>11</v>
      </c>
      <c r="AN115" s="10">
        <v>33</v>
      </c>
      <c r="AO115" s="10">
        <v>16</v>
      </c>
      <c r="AP115" s="10">
        <v>1</v>
      </c>
      <c r="AQ115" s="10">
        <v>9</v>
      </c>
      <c r="AR115" s="10">
        <v>2</v>
      </c>
      <c r="AS115" s="10">
        <v>141</v>
      </c>
      <c r="AT115" s="8"/>
    </row>
    <row r="116" spans="1:46" x14ac:dyDescent="0.2">
      <c r="A116" s="32"/>
      <c r="B116" s="24"/>
      <c r="C116" s="24"/>
      <c r="D116" s="11" t="s">
        <v>118</v>
      </c>
      <c r="E116" s="11"/>
      <c r="F116" s="11"/>
      <c r="G116" s="11"/>
      <c r="H116" s="11"/>
      <c r="I116" s="11"/>
      <c r="J116" s="11"/>
      <c r="K116" s="11"/>
      <c r="L116" s="11"/>
      <c r="M116" s="11"/>
      <c r="N116" s="11"/>
      <c r="O116" s="11"/>
      <c r="P116" s="11"/>
      <c r="Q116" s="11"/>
      <c r="R116" s="11"/>
      <c r="S116" s="11"/>
      <c r="T116" s="11"/>
      <c r="U116" s="11"/>
      <c r="V116" s="12" t="s">
        <v>243</v>
      </c>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8"/>
    </row>
    <row r="117" spans="1:46" x14ac:dyDescent="0.2">
      <c r="A117" s="26"/>
      <c r="B117" s="26"/>
      <c r="C117" s="23" t="s">
        <v>285</v>
      </c>
      <c r="D117" s="9">
        <v>0.32904372181269997</v>
      </c>
      <c r="E117" s="9">
        <v>0.33955140171199999</v>
      </c>
      <c r="F117" s="9">
        <v>0.39395373797830002</v>
      </c>
      <c r="G117" s="9">
        <v>0.36722512976170002</v>
      </c>
      <c r="H117" s="9">
        <v>0.28620286798009997</v>
      </c>
      <c r="I117" s="9">
        <v>0.28313162861500002</v>
      </c>
      <c r="J117" s="9">
        <v>0.31846366967900003</v>
      </c>
      <c r="K117" s="9">
        <v>0.3401968833731</v>
      </c>
      <c r="L117" s="9">
        <v>0.33516981188169997</v>
      </c>
      <c r="M117" s="9">
        <v>0.36159398522340003</v>
      </c>
      <c r="N117" s="9">
        <v>0.28068467011569997</v>
      </c>
      <c r="O117" s="9">
        <v>7.3278511678380009E-2</v>
      </c>
      <c r="P117" s="9">
        <v>0.34953491624220001</v>
      </c>
      <c r="Q117" s="9">
        <v>8.008743765729999E-2</v>
      </c>
      <c r="R117" s="9">
        <v>0.38608898472050002</v>
      </c>
      <c r="S117" s="9">
        <v>0.31282525443390002</v>
      </c>
      <c r="T117" s="9">
        <v>0.37926665560669998</v>
      </c>
      <c r="U117" s="9">
        <v>0.3123402341175</v>
      </c>
      <c r="V117" s="9">
        <v>0.33025765472890001</v>
      </c>
      <c r="W117" s="9">
        <v>0.2041608178663</v>
      </c>
      <c r="X117" s="9">
        <v>0.2087914320093</v>
      </c>
      <c r="Y117" s="9">
        <v>0.36688298066500002</v>
      </c>
      <c r="Z117" s="9">
        <v>0.28343098478770001</v>
      </c>
      <c r="AA117" s="9">
        <v>0.38911577563900002</v>
      </c>
      <c r="AB117" s="9">
        <v>0.37063626709469999</v>
      </c>
      <c r="AC117" s="9">
        <v>0.35719291405940001</v>
      </c>
      <c r="AD117" s="9">
        <v>0.20125027636039999</v>
      </c>
      <c r="AE117" s="9">
        <v>0.22989407631059999</v>
      </c>
      <c r="AF117" s="9">
        <v>0.2872348131363</v>
      </c>
      <c r="AG117" s="9">
        <v>0.37813430031680001</v>
      </c>
      <c r="AH117" s="9">
        <v>0.38924862628419998</v>
      </c>
      <c r="AI117" s="9">
        <v>0.34066684284909998</v>
      </c>
      <c r="AJ117" s="9">
        <v>0.27229999744150002</v>
      </c>
      <c r="AK117" s="9">
        <v>0.24482073655450001</v>
      </c>
      <c r="AL117" s="9">
        <v>0.2548245399761</v>
      </c>
      <c r="AM117" s="9">
        <v>0.26146815976060001</v>
      </c>
      <c r="AN117" s="9">
        <v>0.37451772998380001</v>
      </c>
      <c r="AO117" s="9">
        <v>0.30948575089340002</v>
      </c>
      <c r="AP117" s="9">
        <v>0.23263998535200001</v>
      </c>
      <c r="AQ117" s="9">
        <v>0.35226430842700002</v>
      </c>
      <c r="AR117" s="9">
        <v>0.28505313827040002</v>
      </c>
      <c r="AS117" s="9">
        <v>0.36333253607240001</v>
      </c>
      <c r="AT117" s="8"/>
    </row>
    <row r="118" spans="1:46" x14ac:dyDescent="0.2">
      <c r="A118" s="32"/>
      <c r="B118" s="24"/>
      <c r="C118" s="24"/>
      <c r="D118" s="10">
        <v>237</v>
      </c>
      <c r="E118" s="10">
        <v>22</v>
      </c>
      <c r="F118" s="10">
        <v>51</v>
      </c>
      <c r="G118" s="10">
        <v>43</v>
      </c>
      <c r="H118" s="10">
        <v>46</v>
      </c>
      <c r="I118" s="10">
        <v>67</v>
      </c>
      <c r="J118" s="10">
        <v>128</v>
      </c>
      <c r="K118" s="10">
        <v>106</v>
      </c>
      <c r="L118" s="10">
        <v>116</v>
      </c>
      <c r="M118" s="10">
        <v>88</v>
      </c>
      <c r="N118" s="10">
        <v>31</v>
      </c>
      <c r="O118" s="10">
        <v>1</v>
      </c>
      <c r="P118" s="10">
        <v>16</v>
      </c>
      <c r="Q118" s="10">
        <v>4</v>
      </c>
      <c r="R118" s="10">
        <v>51</v>
      </c>
      <c r="S118" s="10">
        <v>28</v>
      </c>
      <c r="T118" s="10">
        <v>39</v>
      </c>
      <c r="U118" s="10">
        <v>54</v>
      </c>
      <c r="V118" s="10">
        <v>45</v>
      </c>
      <c r="W118" s="10">
        <v>14</v>
      </c>
      <c r="X118" s="10">
        <v>7</v>
      </c>
      <c r="Y118" s="10">
        <v>15</v>
      </c>
      <c r="Z118" s="10">
        <v>36</v>
      </c>
      <c r="AA118" s="10">
        <v>47</v>
      </c>
      <c r="AB118" s="10">
        <v>33</v>
      </c>
      <c r="AC118" s="10">
        <v>85</v>
      </c>
      <c r="AD118" s="10">
        <v>10</v>
      </c>
      <c r="AE118" s="10">
        <v>24</v>
      </c>
      <c r="AF118" s="10">
        <v>39</v>
      </c>
      <c r="AG118" s="10">
        <v>95</v>
      </c>
      <c r="AH118" s="10">
        <v>65</v>
      </c>
      <c r="AI118" s="10">
        <v>2</v>
      </c>
      <c r="AJ118" s="10">
        <v>43</v>
      </c>
      <c r="AK118" s="10">
        <v>9</v>
      </c>
      <c r="AL118" s="10">
        <v>3</v>
      </c>
      <c r="AM118" s="10">
        <v>9</v>
      </c>
      <c r="AN118" s="10">
        <v>33</v>
      </c>
      <c r="AO118" s="10">
        <v>8</v>
      </c>
      <c r="AP118" s="10">
        <v>1</v>
      </c>
      <c r="AQ118" s="10">
        <v>8</v>
      </c>
      <c r="AR118" s="10">
        <v>3</v>
      </c>
      <c r="AS118" s="10">
        <v>120</v>
      </c>
      <c r="AT118" s="8"/>
    </row>
    <row r="119" spans="1:46" x14ac:dyDescent="0.2">
      <c r="A119" s="32"/>
      <c r="B119" s="24"/>
      <c r="C119" s="24"/>
      <c r="D119" s="11" t="s">
        <v>118</v>
      </c>
      <c r="E119" s="11"/>
      <c r="F119" s="11"/>
      <c r="G119" s="11"/>
      <c r="H119" s="11"/>
      <c r="I119" s="11"/>
      <c r="J119" s="11"/>
      <c r="K119" s="11"/>
      <c r="L119" s="11"/>
      <c r="M119" s="11"/>
      <c r="N119" s="11"/>
      <c r="O119" s="11"/>
      <c r="P119" s="11"/>
      <c r="Q119" s="11"/>
      <c r="R119" s="12" t="s">
        <v>125</v>
      </c>
      <c r="S119" s="11"/>
      <c r="T119" s="12" t="s">
        <v>125</v>
      </c>
      <c r="U119" s="11"/>
      <c r="V119" s="12" t="s">
        <v>125</v>
      </c>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8"/>
    </row>
    <row r="120" spans="1:46" x14ac:dyDescent="0.2">
      <c r="A120" s="26"/>
      <c r="B120" s="26"/>
      <c r="C120" s="23" t="s">
        <v>288</v>
      </c>
      <c r="D120" s="9">
        <v>0.2456849969861</v>
      </c>
      <c r="E120" s="9">
        <v>0.21573874238490001</v>
      </c>
      <c r="F120" s="9">
        <v>0.22965094753609999</v>
      </c>
      <c r="G120" s="9">
        <v>0.17222886247060001</v>
      </c>
      <c r="H120" s="9">
        <v>0.27132768392680001</v>
      </c>
      <c r="I120" s="9">
        <v>0.30132763953899999</v>
      </c>
      <c r="J120" s="9">
        <v>0.24198226298129999</v>
      </c>
      <c r="K120" s="9">
        <v>0.24986187898449999</v>
      </c>
      <c r="L120" s="9">
        <v>0.23602305819540001</v>
      </c>
      <c r="M120" s="9">
        <v>0.20229899564779999</v>
      </c>
      <c r="N120" s="9">
        <v>0.3243843615923</v>
      </c>
      <c r="O120" s="9">
        <v>0.29992249607440002</v>
      </c>
      <c r="P120" s="9">
        <v>0.31095610910940003</v>
      </c>
      <c r="Q120" s="9">
        <v>0.36239698079330002</v>
      </c>
      <c r="R120" s="9">
        <v>0.25497289619489999</v>
      </c>
      <c r="S120" s="9">
        <v>0.34051303115749998</v>
      </c>
      <c r="T120" s="9">
        <v>0.14998969192879999</v>
      </c>
      <c r="U120" s="9">
        <v>0.26166252625429998</v>
      </c>
      <c r="V120" s="9">
        <v>0.15223233886939999</v>
      </c>
      <c r="W120" s="9">
        <v>0.24422995119099999</v>
      </c>
      <c r="X120" s="9">
        <v>0.26608160044840001</v>
      </c>
      <c r="Y120" s="9">
        <v>0.36188360945530001</v>
      </c>
      <c r="Z120" s="9">
        <v>0.25051358370650001</v>
      </c>
      <c r="AA120" s="9">
        <v>0.21920991926889999</v>
      </c>
      <c r="AB120" s="9">
        <v>0.29163376519869999</v>
      </c>
      <c r="AC120" s="9">
        <v>0.2217657575917</v>
      </c>
      <c r="AD120" s="9">
        <v>0.2018204610107</v>
      </c>
      <c r="AE120" s="9">
        <v>0.303615520862</v>
      </c>
      <c r="AF120" s="9">
        <v>0.24576560895800001</v>
      </c>
      <c r="AG120" s="9">
        <v>0.23466544154069999</v>
      </c>
      <c r="AH120" s="9">
        <v>0.23854655678950001</v>
      </c>
      <c r="AI120" s="9">
        <v>0.29594178709809998</v>
      </c>
      <c r="AJ120" s="9">
        <v>0.30048614195880002</v>
      </c>
      <c r="AK120" s="9">
        <v>0.22010659600390001</v>
      </c>
      <c r="AL120" s="9">
        <v>0.19316401166120001</v>
      </c>
      <c r="AM120" s="9">
        <v>0.24735488746930001</v>
      </c>
      <c r="AN120" s="9">
        <v>0.22104531445139999</v>
      </c>
      <c r="AO120" s="9">
        <v>0.24262012459830001</v>
      </c>
      <c r="AP120" s="9">
        <v>0.28341643148880002</v>
      </c>
      <c r="AQ120" s="9">
        <v>0.308456044609</v>
      </c>
      <c r="AR120" s="9">
        <v>0.43672099934230002</v>
      </c>
      <c r="AS120" s="9">
        <v>0.22881006905119999</v>
      </c>
      <c r="AT120" s="8"/>
    </row>
    <row r="121" spans="1:46" x14ac:dyDescent="0.2">
      <c r="A121" s="32"/>
      <c r="B121" s="24"/>
      <c r="C121" s="24"/>
      <c r="D121" s="10">
        <v>178</v>
      </c>
      <c r="E121" s="10">
        <v>15</v>
      </c>
      <c r="F121" s="10">
        <v>31</v>
      </c>
      <c r="G121" s="10">
        <v>27</v>
      </c>
      <c r="H121" s="10">
        <v>41</v>
      </c>
      <c r="I121" s="10">
        <v>62</v>
      </c>
      <c r="J121" s="10">
        <v>90</v>
      </c>
      <c r="K121" s="10">
        <v>86</v>
      </c>
      <c r="L121" s="10">
        <v>82</v>
      </c>
      <c r="M121" s="10">
        <v>51</v>
      </c>
      <c r="N121" s="10">
        <v>40</v>
      </c>
      <c r="O121" s="10">
        <v>2</v>
      </c>
      <c r="P121" s="10">
        <v>16</v>
      </c>
      <c r="Q121" s="10">
        <v>13</v>
      </c>
      <c r="R121" s="10">
        <v>39</v>
      </c>
      <c r="S121" s="10">
        <v>24</v>
      </c>
      <c r="T121" s="10">
        <v>18</v>
      </c>
      <c r="U121" s="10">
        <v>50</v>
      </c>
      <c r="V121" s="10">
        <v>18</v>
      </c>
      <c r="W121" s="10">
        <v>16</v>
      </c>
      <c r="X121" s="10">
        <v>12</v>
      </c>
      <c r="Y121" s="10">
        <v>9</v>
      </c>
      <c r="Z121" s="10">
        <v>32</v>
      </c>
      <c r="AA121" s="10">
        <v>29</v>
      </c>
      <c r="AB121" s="10">
        <v>18</v>
      </c>
      <c r="AC121" s="10">
        <v>62</v>
      </c>
      <c r="AD121" s="10">
        <v>10</v>
      </c>
      <c r="AE121" s="10">
        <v>30</v>
      </c>
      <c r="AF121" s="10">
        <v>32</v>
      </c>
      <c r="AG121" s="10">
        <v>64</v>
      </c>
      <c r="AH121" s="10">
        <v>40</v>
      </c>
      <c r="AI121" s="10">
        <v>2</v>
      </c>
      <c r="AJ121" s="10">
        <v>41</v>
      </c>
      <c r="AK121" s="10">
        <v>10</v>
      </c>
      <c r="AL121" s="10">
        <v>4</v>
      </c>
      <c r="AM121" s="10">
        <v>8</v>
      </c>
      <c r="AN121" s="10">
        <v>22</v>
      </c>
      <c r="AO121" s="10">
        <v>9</v>
      </c>
      <c r="AP121" s="10">
        <v>1</v>
      </c>
      <c r="AQ121" s="10">
        <v>6</v>
      </c>
      <c r="AR121" s="10">
        <v>1</v>
      </c>
      <c r="AS121" s="10">
        <v>76</v>
      </c>
      <c r="AT121" s="8"/>
    </row>
    <row r="122" spans="1:46" x14ac:dyDescent="0.2">
      <c r="A122" s="32"/>
      <c r="B122" s="24"/>
      <c r="C122" s="24"/>
      <c r="D122" s="11" t="s">
        <v>118</v>
      </c>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8"/>
    </row>
    <row r="123" spans="1:46" x14ac:dyDescent="0.2">
      <c r="A123" s="26"/>
      <c r="B123" s="26"/>
      <c r="C123" s="23" t="s">
        <v>291</v>
      </c>
      <c r="D123" s="9">
        <v>5.7768955388459997E-2</v>
      </c>
      <c r="E123" s="9">
        <v>8.8266826368609996E-2</v>
      </c>
      <c r="F123" s="9">
        <v>5.510759317734E-2</v>
      </c>
      <c r="G123" s="9">
        <v>4.5994049586879998E-2</v>
      </c>
      <c r="H123" s="9">
        <v>3.0943656736450002E-2</v>
      </c>
      <c r="I123" s="9">
        <v>7.2189375307619999E-2</v>
      </c>
      <c r="J123" s="9">
        <v>5.0426780118990003E-2</v>
      </c>
      <c r="K123" s="9">
        <v>6.7593148324059993E-2</v>
      </c>
      <c r="L123" s="9">
        <v>5.1820057504680002E-2</v>
      </c>
      <c r="M123" s="9">
        <v>9.1888999110850009E-2</v>
      </c>
      <c r="N123" s="9">
        <v>1.6268143597190001E-2</v>
      </c>
      <c r="O123" s="9">
        <v>6.0804505437469999E-2</v>
      </c>
      <c r="P123" s="9">
        <v>4.7776050883549998E-2</v>
      </c>
      <c r="Q123" s="9">
        <v>0.10837295205609999</v>
      </c>
      <c r="R123" s="9">
        <v>0.11282392146759999</v>
      </c>
      <c r="S123" s="9">
        <v>6.7389274715880007E-2</v>
      </c>
      <c r="T123" s="9">
        <v>5.7939978875979993E-2</v>
      </c>
      <c r="U123" s="9">
        <v>2.6048172589569998E-2</v>
      </c>
      <c r="V123" s="9">
        <v>1.768050656704E-2</v>
      </c>
      <c r="W123" s="9">
        <v>0.1255871067049</v>
      </c>
      <c r="X123" s="9">
        <v>6.663079843137E-2</v>
      </c>
      <c r="Y123" s="9">
        <v>5.128287842945E-2</v>
      </c>
      <c r="Z123" s="9">
        <v>5.4395876391250007E-2</v>
      </c>
      <c r="AA123" s="9">
        <v>6.1479830854959998E-2</v>
      </c>
      <c r="AB123" s="9">
        <v>3.5449131045459999E-2</v>
      </c>
      <c r="AC123" s="9">
        <v>4.5382775617029997E-2</v>
      </c>
      <c r="AD123" s="9">
        <v>8.4176857376880007E-2</v>
      </c>
      <c r="AE123" s="9">
        <v>8.3796399991620002E-2</v>
      </c>
      <c r="AF123" s="9">
        <v>5.2703613300720001E-2</v>
      </c>
      <c r="AG123" s="9">
        <v>4.6267558336379987E-2</v>
      </c>
      <c r="AH123" s="9">
        <v>5.792796620744E-2</v>
      </c>
      <c r="AI123" s="9">
        <v>0</v>
      </c>
      <c r="AJ123" s="9">
        <v>7.8303386087750004E-2</v>
      </c>
      <c r="AK123" s="9">
        <v>0.13335066480220001</v>
      </c>
      <c r="AL123" s="9">
        <v>0</v>
      </c>
      <c r="AM123" s="9">
        <v>3.066046855961E-2</v>
      </c>
      <c r="AN123" s="9">
        <v>3.759306063291E-2</v>
      </c>
      <c r="AO123" s="9">
        <v>3.7894631012379998E-2</v>
      </c>
      <c r="AP123" s="9">
        <v>0</v>
      </c>
      <c r="AQ123" s="9">
        <v>3.273241188026E-2</v>
      </c>
      <c r="AR123" s="9">
        <v>0</v>
      </c>
      <c r="AS123" s="9">
        <v>5.3194210754479998E-2</v>
      </c>
      <c r="AT123" s="8"/>
    </row>
    <row r="124" spans="1:46" x14ac:dyDescent="0.2">
      <c r="A124" s="32"/>
      <c r="B124" s="24"/>
      <c r="C124" s="24"/>
      <c r="D124" s="10">
        <v>44</v>
      </c>
      <c r="E124" s="10">
        <v>7</v>
      </c>
      <c r="F124" s="10">
        <v>7</v>
      </c>
      <c r="G124" s="10">
        <v>7</v>
      </c>
      <c r="H124" s="10">
        <v>5</v>
      </c>
      <c r="I124" s="10">
        <v>18</v>
      </c>
      <c r="J124" s="10">
        <v>19</v>
      </c>
      <c r="K124" s="10">
        <v>25</v>
      </c>
      <c r="L124" s="10">
        <v>21</v>
      </c>
      <c r="M124" s="10">
        <v>19</v>
      </c>
      <c r="N124" s="10">
        <v>3</v>
      </c>
      <c r="O124" s="10">
        <v>1</v>
      </c>
      <c r="P124" s="10">
        <v>4</v>
      </c>
      <c r="Q124" s="10">
        <v>5</v>
      </c>
      <c r="R124" s="10">
        <v>13</v>
      </c>
      <c r="S124" s="10">
        <v>7</v>
      </c>
      <c r="T124" s="10">
        <v>6</v>
      </c>
      <c r="U124" s="10">
        <v>5</v>
      </c>
      <c r="V124" s="10">
        <v>4</v>
      </c>
      <c r="W124" s="10">
        <v>7</v>
      </c>
      <c r="X124" s="10">
        <v>4</v>
      </c>
      <c r="Y124" s="10">
        <v>2</v>
      </c>
      <c r="Z124" s="10">
        <v>9</v>
      </c>
      <c r="AA124" s="10">
        <v>7</v>
      </c>
      <c r="AB124" s="10">
        <v>3</v>
      </c>
      <c r="AC124" s="10">
        <v>12</v>
      </c>
      <c r="AD124" s="10">
        <v>3</v>
      </c>
      <c r="AE124" s="10">
        <v>10</v>
      </c>
      <c r="AF124" s="10">
        <v>9</v>
      </c>
      <c r="AG124" s="10">
        <v>11</v>
      </c>
      <c r="AH124" s="10">
        <v>11</v>
      </c>
      <c r="AI124" s="10">
        <v>0</v>
      </c>
      <c r="AJ124" s="10">
        <v>12</v>
      </c>
      <c r="AK124" s="10">
        <v>4</v>
      </c>
      <c r="AL124" s="10">
        <v>0</v>
      </c>
      <c r="AM124" s="10">
        <v>1</v>
      </c>
      <c r="AN124" s="10">
        <v>5</v>
      </c>
      <c r="AO124" s="10">
        <v>1</v>
      </c>
      <c r="AP124" s="10">
        <v>0</v>
      </c>
      <c r="AQ124" s="10">
        <v>1</v>
      </c>
      <c r="AR124" s="10">
        <v>0</v>
      </c>
      <c r="AS124" s="10">
        <v>20</v>
      </c>
      <c r="AT124" s="8"/>
    </row>
    <row r="125" spans="1:46" x14ac:dyDescent="0.2">
      <c r="A125" s="32"/>
      <c r="B125" s="24"/>
      <c r="C125" s="24"/>
      <c r="D125" s="11" t="s">
        <v>118</v>
      </c>
      <c r="E125" s="11"/>
      <c r="F125" s="11"/>
      <c r="G125" s="11"/>
      <c r="H125" s="11"/>
      <c r="I125" s="11"/>
      <c r="J125" s="11"/>
      <c r="K125" s="11"/>
      <c r="L125" s="11"/>
      <c r="M125" s="12" t="s">
        <v>202</v>
      </c>
      <c r="N125" s="11"/>
      <c r="O125" s="11"/>
      <c r="P125" s="11"/>
      <c r="Q125" s="11"/>
      <c r="R125" s="12" t="s">
        <v>131</v>
      </c>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8"/>
    </row>
    <row r="126" spans="1:46" x14ac:dyDescent="0.2">
      <c r="A126" s="26"/>
      <c r="B126" s="26"/>
      <c r="C126" s="23" t="s">
        <v>294</v>
      </c>
      <c r="D126" s="9">
        <v>1.4713902158839999E-2</v>
      </c>
      <c r="E126" s="9">
        <v>0</v>
      </c>
      <c r="F126" s="9">
        <v>6.4861655768070001E-3</v>
      </c>
      <c r="G126" s="9">
        <v>2.7012335984249999E-2</v>
      </c>
      <c r="H126" s="9">
        <v>9.9254021083379999E-3</v>
      </c>
      <c r="I126" s="9">
        <v>2.5881367325019999E-2</v>
      </c>
      <c r="J126" s="9">
        <v>3.6038312651060001E-3</v>
      </c>
      <c r="K126" s="9">
        <v>2.7889678901749999E-2</v>
      </c>
      <c r="L126" s="9">
        <v>2.074127957237E-2</v>
      </c>
      <c r="M126" s="9">
        <v>1.437316855941E-2</v>
      </c>
      <c r="N126" s="9">
        <v>2.7080921992750002E-3</v>
      </c>
      <c r="O126" s="9">
        <v>0</v>
      </c>
      <c r="P126" s="9">
        <v>0</v>
      </c>
      <c r="Q126" s="9">
        <v>9.9370757963909997E-2</v>
      </c>
      <c r="R126" s="9">
        <v>6.5129369364159998E-3</v>
      </c>
      <c r="S126" s="9">
        <v>2.3116821538149999E-2</v>
      </c>
      <c r="T126" s="9">
        <v>7.1705018108189997E-3</v>
      </c>
      <c r="U126" s="9">
        <v>1.3423623778139999E-2</v>
      </c>
      <c r="V126" s="9">
        <v>4.2742955195819998E-3</v>
      </c>
      <c r="W126" s="9">
        <v>8.9693634051879995E-2</v>
      </c>
      <c r="X126" s="9">
        <v>0</v>
      </c>
      <c r="Y126" s="9">
        <v>0</v>
      </c>
      <c r="Z126" s="9">
        <v>1.3090189749070001E-2</v>
      </c>
      <c r="AA126" s="9">
        <v>5.9012149318089999E-3</v>
      </c>
      <c r="AB126" s="9">
        <v>6.000813769934E-3</v>
      </c>
      <c r="AC126" s="9">
        <v>1.041982563231E-2</v>
      </c>
      <c r="AD126" s="9">
        <v>3.3726469534669998E-2</v>
      </c>
      <c r="AE126" s="9">
        <v>4.2836336114360003E-2</v>
      </c>
      <c r="AF126" s="9">
        <v>0</v>
      </c>
      <c r="AG126" s="9">
        <v>6.4060852280019998E-3</v>
      </c>
      <c r="AH126" s="9">
        <v>1.7658602859730001E-2</v>
      </c>
      <c r="AI126" s="9">
        <v>0</v>
      </c>
      <c r="AJ126" s="9">
        <v>6.2448397170880004E-3</v>
      </c>
      <c r="AK126" s="9">
        <v>7.016684035684001E-2</v>
      </c>
      <c r="AL126" s="9">
        <v>7.8387393333120003E-2</v>
      </c>
      <c r="AM126" s="9">
        <v>0</v>
      </c>
      <c r="AN126" s="9">
        <v>0</v>
      </c>
      <c r="AO126" s="9">
        <v>7.1075654784760009E-2</v>
      </c>
      <c r="AP126" s="9">
        <v>0</v>
      </c>
      <c r="AQ126" s="9">
        <v>0</v>
      </c>
      <c r="AR126" s="9">
        <v>0</v>
      </c>
      <c r="AS126" s="9">
        <v>7.984125527038E-3</v>
      </c>
      <c r="AT126" s="8"/>
    </row>
    <row r="127" spans="1:46" x14ac:dyDescent="0.2">
      <c r="A127" s="32"/>
      <c r="B127" s="24"/>
      <c r="C127" s="24"/>
      <c r="D127" s="10">
        <v>10</v>
      </c>
      <c r="E127" s="10">
        <v>0</v>
      </c>
      <c r="F127" s="10">
        <v>1</v>
      </c>
      <c r="G127" s="10">
        <v>2</v>
      </c>
      <c r="H127" s="10">
        <v>1</v>
      </c>
      <c r="I127" s="10">
        <v>6</v>
      </c>
      <c r="J127" s="10">
        <v>2</v>
      </c>
      <c r="K127" s="10">
        <v>8</v>
      </c>
      <c r="L127" s="10">
        <v>6</v>
      </c>
      <c r="M127" s="10">
        <v>3</v>
      </c>
      <c r="N127" s="10">
        <v>1</v>
      </c>
      <c r="O127" s="10">
        <v>0</v>
      </c>
      <c r="P127" s="10">
        <v>0</v>
      </c>
      <c r="Q127" s="10">
        <v>2</v>
      </c>
      <c r="R127" s="10">
        <v>1</v>
      </c>
      <c r="S127" s="10">
        <v>3</v>
      </c>
      <c r="T127" s="10">
        <v>1</v>
      </c>
      <c r="U127" s="10">
        <v>2</v>
      </c>
      <c r="V127" s="10">
        <v>1</v>
      </c>
      <c r="W127" s="10">
        <v>3</v>
      </c>
      <c r="X127" s="10">
        <v>0</v>
      </c>
      <c r="Y127" s="10">
        <v>0</v>
      </c>
      <c r="Z127" s="10">
        <v>2</v>
      </c>
      <c r="AA127" s="10">
        <v>1</v>
      </c>
      <c r="AB127" s="10">
        <v>1</v>
      </c>
      <c r="AC127" s="10">
        <v>3</v>
      </c>
      <c r="AD127" s="10">
        <v>1</v>
      </c>
      <c r="AE127" s="10">
        <v>3</v>
      </c>
      <c r="AF127" s="10">
        <v>0</v>
      </c>
      <c r="AG127" s="10">
        <v>2</v>
      </c>
      <c r="AH127" s="10">
        <v>4</v>
      </c>
      <c r="AI127" s="10">
        <v>0</v>
      </c>
      <c r="AJ127" s="10">
        <v>1</v>
      </c>
      <c r="AK127" s="10">
        <v>2</v>
      </c>
      <c r="AL127" s="10">
        <v>1</v>
      </c>
      <c r="AM127" s="10">
        <v>0</v>
      </c>
      <c r="AN127" s="10">
        <v>0</v>
      </c>
      <c r="AO127" s="10">
        <v>2</v>
      </c>
      <c r="AP127" s="10">
        <v>0</v>
      </c>
      <c r="AQ127" s="10">
        <v>0</v>
      </c>
      <c r="AR127" s="10">
        <v>0</v>
      </c>
      <c r="AS127" s="10">
        <v>4</v>
      </c>
      <c r="AT127" s="8"/>
    </row>
    <row r="128" spans="1:46" x14ac:dyDescent="0.2">
      <c r="A128" s="32"/>
      <c r="B128" s="24"/>
      <c r="C128" s="24"/>
      <c r="D128" s="11" t="s">
        <v>118</v>
      </c>
      <c r="E128" s="11"/>
      <c r="F128" s="11"/>
      <c r="G128" s="11"/>
      <c r="H128" s="11"/>
      <c r="I128" s="11"/>
      <c r="J128" s="11"/>
      <c r="K128" s="12" t="s">
        <v>119</v>
      </c>
      <c r="L128" s="11"/>
      <c r="M128" s="11"/>
      <c r="N128" s="11"/>
      <c r="O128" s="11"/>
      <c r="P128" s="11"/>
      <c r="Q128" s="12" t="s">
        <v>131</v>
      </c>
      <c r="R128" s="11"/>
      <c r="S128" s="11"/>
      <c r="T128" s="11"/>
      <c r="U128" s="11"/>
      <c r="V128" s="11"/>
      <c r="W128" s="12" t="s">
        <v>315</v>
      </c>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8"/>
    </row>
    <row r="129" spans="1:46" x14ac:dyDescent="0.2">
      <c r="A129" s="26"/>
      <c r="B129" s="26"/>
      <c r="C129" s="23" t="s">
        <v>56</v>
      </c>
      <c r="D129" s="9">
        <v>1</v>
      </c>
      <c r="E129" s="9">
        <v>1</v>
      </c>
      <c r="F129" s="9">
        <v>1</v>
      </c>
      <c r="G129" s="9">
        <v>1</v>
      </c>
      <c r="H129" s="9">
        <v>1</v>
      </c>
      <c r="I129" s="9">
        <v>1</v>
      </c>
      <c r="J129" s="9">
        <v>1</v>
      </c>
      <c r="K129" s="9">
        <v>1</v>
      </c>
      <c r="L129" s="9">
        <v>1</v>
      </c>
      <c r="M129" s="9">
        <v>1</v>
      </c>
      <c r="N129" s="9">
        <v>1</v>
      </c>
      <c r="O129" s="9">
        <v>1</v>
      </c>
      <c r="P129" s="9">
        <v>1</v>
      </c>
      <c r="Q129" s="9">
        <v>1</v>
      </c>
      <c r="R129" s="9">
        <v>1</v>
      </c>
      <c r="S129" s="9">
        <v>1</v>
      </c>
      <c r="T129" s="9">
        <v>1</v>
      </c>
      <c r="U129" s="9">
        <v>1</v>
      </c>
      <c r="V129" s="9">
        <v>1</v>
      </c>
      <c r="W129" s="9">
        <v>1</v>
      </c>
      <c r="X129" s="9">
        <v>1</v>
      </c>
      <c r="Y129" s="9">
        <v>1</v>
      </c>
      <c r="Z129" s="9">
        <v>1</v>
      </c>
      <c r="AA129" s="9">
        <v>1</v>
      </c>
      <c r="AB129" s="9">
        <v>1</v>
      </c>
      <c r="AC129" s="9">
        <v>1</v>
      </c>
      <c r="AD129" s="9">
        <v>1</v>
      </c>
      <c r="AE129" s="9">
        <v>1</v>
      </c>
      <c r="AF129" s="9">
        <v>1</v>
      </c>
      <c r="AG129" s="9">
        <v>1</v>
      </c>
      <c r="AH129" s="9">
        <v>1</v>
      </c>
      <c r="AI129" s="9">
        <v>1</v>
      </c>
      <c r="AJ129" s="9">
        <v>1</v>
      </c>
      <c r="AK129" s="9">
        <v>1</v>
      </c>
      <c r="AL129" s="9">
        <v>1</v>
      </c>
      <c r="AM129" s="9">
        <v>1</v>
      </c>
      <c r="AN129" s="9">
        <v>1</v>
      </c>
      <c r="AO129" s="9">
        <v>1</v>
      </c>
      <c r="AP129" s="9">
        <v>1</v>
      </c>
      <c r="AQ129" s="9">
        <v>1</v>
      </c>
      <c r="AR129" s="9">
        <v>1</v>
      </c>
      <c r="AS129" s="9">
        <v>1</v>
      </c>
      <c r="AT129" s="8"/>
    </row>
    <row r="130" spans="1:46" x14ac:dyDescent="0.2">
      <c r="A130" s="32"/>
      <c r="B130" s="24"/>
      <c r="C130" s="24"/>
      <c r="D130" s="10">
        <v>750</v>
      </c>
      <c r="E130" s="10">
        <v>69</v>
      </c>
      <c r="F130" s="10">
        <v>140</v>
      </c>
      <c r="G130" s="10">
        <v>137</v>
      </c>
      <c r="H130" s="10">
        <v>158</v>
      </c>
      <c r="I130" s="10">
        <v>231</v>
      </c>
      <c r="J130" s="10">
        <v>408</v>
      </c>
      <c r="K130" s="10">
        <v>334</v>
      </c>
      <c r="L130" s="10">
        <v>362</v>
      </c>
      <c r="M130" s="10">
        <v>245</v>
      </c>
      <c r="N130" s="10">
        <v>128</v>
      </c>
      <c r="O130" s="10">
        <v>9</v>
      </c>
      <c r="P130" s="10">
        <v>51</v>
      </c>
      <c r="Q130" s="10">
        <v>35</v>
      </c>
      <c r="R130" s="10">
        <v>147</v>
      </c>
      <c r="S130" s="10">
        <v>88</v>
      </c>
      <c r="T130" s="10">
        <v>118</v>
      </c>
      <c r="U130" s="10">
        <v>179</v>
      </c>
      <c r="V130" s="10">
        <v>132</v>
      </c>
      <c r="W130" s="10">
        <v>59</v>
      </c>
      <c r="X130" s="10">
        <v>40</v>
      </c>
      <c r="Y130" s="10">
        <v>36</v>
      </c>
      <c r="Z130" s="10">
        <v>129</v>
      </c>
      <c r="AA130" s="10">
        <v>127</v>
      </c>
      <c r="AB130" s="10">
        <v>79</v>
      </c>
      <c r="AC130" s="10">
        <v>280</v>
      </c>
      <c r="AD130" s="10">
        <v>39</v>
      </c>
      <c r="AE130" s="10">
        <v>104</v>
      </c>
      <c r="AF130" s="10">
        <v>133</v>
      </c>
      <c r="AG130" s="10">
        <v>274</v>
      </c>
      <c r="AH130" s="10">
        <v>190</v>
      </c>
      <c r="AI130" s="10">
        <v>7</v>
      </c>
      <c r="AJ130" s="10">
        <v>144</v>
      </c>
      <c r="AK130" s="10">
        <v>40</v>
      </c>
      <c r="AL130" s="10">
        <v>14</v>
      </c>
      <c r="AM130" s="10">
        <v>29</v>
      </c>
      <c r="AN130" s="10">
        <v>93</v>
      </c>
      <c r="AO130" s="10">
        <v>36</v>
      </c>
      <c r="AP130" s="10">
        <v>3</v>
      </c>
      <c r="AQ130" s="10">
        <v>24</v>
      </c>
      <c r="AR130" s="10">
        <v>6</v>
      </c>
      <c r="AS130" s="10">
        <v>361</v>
      </c>
      <c r="AT130" s="8"/>
    </row>
    <row r="131" spans="1:46" x14ac:dyDescent="0.2">
      <c r="A131" s="32"/>
      <c r="B131" s="24"/>
      <c r="C131" s="24"/>
      <c r="D131" s="11" t="s">
        <v>118</v>
      </c>
      <c r="E131" s="11" t="s">
        <v>118</v>
      </c>
      <c r="F131" s="11" t="s">
        <v>118</v>
      </c>
      <c r="G131" s="11" t="s">
        <v>118</v>
      </c>
      <c r="H131" s="11" t="s">
        <v>118</v>
      </c>
      <c r="I131" s="11" t="s">
        <v>118</v>
      </c>
      <c r="J131" s="11" t="s">
        <v>118</v>
      </c>
      <c r="K131" s="11" t="s">
        <v>118</v>
      </c>
      <c r="L131" s="11" t="s">
        <v>118</v>
      </c>
      <c r="M131" s="11" t="s">
        <v>118</v>
      </c>
      <c r="N131" s="11" t="s">
        <v>118</v>
      </c>
      <c r="O131" s="11" t="s">
        <v>118</v>
      </c>
      <c r="P131" s="11" t="s">
        <v>118</v>
      </c>
      <c r="Q131" s="11" t="s">
        <v>118</v>
      </c>
      <c r="R131" s="11" t="s">
        <v>118</v>
      </c>
      <c r="S131" s="11" t="s">
        <v>118</v>
      </c>
      <c r="T131" s="11" t="s">
        <v>118</v>
      </c>
      <c r="U131" s="11" t="s">
        <v>118</v>
      </c>
      <c r="V131" s="11" t="s">
        <v>118</v>
      </c>
      <c r="W131" s="11" t="s">
        <v>118</v>
      </c>
      <c r="X131" s="11" t="s">
        <v>118</v>
      </c>
      <c r="Y131" s="11" t="s">
        <v>118</v>
      </c>
      <c r="Z131" s="11" t="s">
        <v>118</v>
      </c>
      <c r="AA131" s="11" t="s">
        <v>118</v>
      </c>
      <c r="AB131" s="11" t="s">
        <v>118</v>
      </c>
      <c r="AC131" s="11" t="s">
        <v>118</v>
      </c>
      <c r="AD131" s="11" t="s">
        <v>118</v>
      </c>
      <c r="AE131" s="11" t="s">
        <v>118</v>
      </c>
      <c r="AF131" s="11" t="s">
        <v>118</v>
      </c>
      <c r="AG131" s="11" t="s">
        <v>118</v>
      </c>
      <c r="AH131" s="11" t="s">
        <v>118</v>
      </c>
      <c r="AI131" s="11" t="s">
        <v>118</v>
      </c>
      <c r="AJ131" s="11" t="s">
        <v>118</v>
      </c>
      <c r="AK131" s="11" t="s">
        <v>118</v>
      </c>
      <c r="AL131" s="11" t="s">
        <v>118</v>
      </c>
      <c r="AM131" s="11" t="s">
        <v>118</v>
      </c>
      <c r="AN131" s="11" t="s">
        <v>118</v>
      </c>
      <c r="AO131" s="11" t="s">
        <v>118</v>
      </c>
      <c r="AP131" s="11" t="s">
        <v>118</v>
      </c>
      <c r="AQ131" s="11" t="s">
        <v>118</v>
      </c>
      <c r="AR131" s="11" t="s">
        <v>118</v>
      </c>
      <c r="AS131" s="11" t="s">
        <v>118</v>
      </c>
      <c r="AT131" s="8"/>
    </row>
    <row r="132" spans="1:46" x14ac:dyDescent="0.2">
      <c r="A132" s="26"/>
      <c r="B132" s="23" t="s">
        <v>316</v>
      </c>
      <c r="C132" s="23" t="s">
        <v>283</v>
      </c>
      <c r="D132" s="9">
        <v>0.18574348580389999</v>
      </c>
      <c r="E132" s="9">
        <v>0.22617243335000001</v>
      </c>
      <c r="F132" s="9">
        <v>0.1598340675455</v>
      </c>
      <c r="G132" s="9">
        <v>0.1868542086609</v>
      </c>
      <c r="H132" s="9">
        <v>0.19864011422110001</v>
      </c>
      <c r="I132" s="9">
        <v>0.1738222982948</v>
      </c>
      <c r="J132" s="9">
        <v>0.18748619497829999</v>
      </c>
      <c r="K132" s="9">
        <v>0.18514072578410001</v>
      </c>
      <c r="L132" s="9">
        <v>0.1499226527916</v>
      </c>
      <c r="M132" s="9">
        <v>0.26177352074470001</v>
      </c>
      <c r="N132" s="9">
        <v>0.14270757092940001</v>
      </c>
      <c r="O132" s="9">
        <v>0.1478890351645</v>
      </c>
      <c r="P132" s="9">
        <v>0.52713965025710008</v>
      </c>
      <c r="Q132" s="9">
        <v>0.5542867609905</v>
      </c>
      <c r="R132" s="9">
        <v>0.2071165687572</v>
      </c>
      <c r="S132" s="9">
        <v>0.1369469151812</v>
      </c>
      <c r="T132" s="9">
        <v>9.3272459787969997E-2</v>
      </c>
      <c r="U132" s="9">
        <v>6.8834542598340001E-2</v>
      </c>
      <c r="V132" s="9">
        <v>0.12281639038680001</v>
      </c>
      <c r="W132" s="9">
        <v>6.9405246780760002E-2</v>
      </c>
      <c r="X132" s="9">
        <v>0.13537782167199999</v>
      </c>
      <c r="Y132" s="9">
        <v>9.7992566412829996E-2</v>
      </c>
      <c r="Z132" s="9">
        <v>0.25783698404689998</v>
      </c>
      <c r="AA132" s="9">
        <v>0.1618234647589</v>
      </c>
      <c r="AB132" s="9">
        <v>0.1927631594982</v>
      </c>
      <c r="AC132" s="9">
        <v>0.21009056632629999</v>
      </c>
      <c r="AD132" s="9">
        <v>0.30835096989459998</v>
      </c>
      <c r="AE132" s="9">
        <v>9.781571331576E-2</v>
      </c>
      <c r="AF132" s="9">
        <v>0.1799667272811</v>
      </c>
      <c r="AG132" s="9">
        <v>0.15802579481349999</v>
      </c>
      <c r="AH132" s="9">
        <v>0.2428631187352</v>
      </c>
      <c r="AI132" s="9">
        <v>0.45977141586890002</v>
      </c>
      <c r="AJ132" s="9">
        <v>0.1756321241539</v>
      </c>
      <c r="AK132" s="9">
        <v>0.25923470666510001</v>
      </c>
      <c r="AL132" s="9">
        <v>0.20136371262989999</v>
      </c>
      <c r="AM132" s="9">
        <v>0.1336483437322</v>
      </c>
      <c r="AN132" s="9">
        <v>0.12965567013580001</v>
      </c>
      <c r="AO132" s="9">
        <v>4.5320442137059998E-2</v>
      </c>
      <c r="AP132" s="9">
        <v>0.23263998535200001</v>
      </c>
      <c r="AQ132" s="9">
        <v>6.4943532480790003E-2</v>
      </c>
      <c r="AR132" s="9">
        <v>0.1313508589888</v>
      </c>
      <c r="AS132" s="9">
        <v>0.22229841185499999</v>
      </c>
      <c r="AT132" s="8"/>
    </row>
    <row r="133" spans="1:46" x14ac:dyDescent="0.2">
      <c r="A133" s="32"/>
      <c r="B133" s="24"/>
      <c r="C133" s="24"/>
      <c r="D133" s="10">
        <v>141</v>
      </c>
      <c r="E133" s="10">
        <v>17</v>
      </c>
      <c r="F133" s="10">
        <v>25</v>
      </c>
      <c r="G133" s="10">
        <v>25</v>
      </c>
      <c r="H133" s="10">
        <v>30</v>
      </c>
      <c r="I133" s="10">
        <v>43</v>
      </c>
      <c r="J133" s="10">
        <v>80</v>
      </c>
      <c r="K133" s="10">
        <v>60</v>
      </c>
      <c r="L133" s="10">
        <v>53</v>
      </c>
      <c r="M133" s="10">
        <v>64</v>
      </c>
      <c r="N133" s="10">
        <v>22</v>
      </c>
      <c r="O133" s="10">
        <v>1</v>
      </c>
      <c r="P133" s="10">
        <v>31</v>
      </c>
      <c r="Q133" s="10">
        <v>20</v>
      </c>
      <c r="R133" s="10">
        <v>29</v>
      </c>
      <c r="S133" s="10">
        <v>14</v>
      </c>
      <c r="T133" s="10">
        <v>16</v>
      </c>
      <c r="U133" s="10">
        <v>15</v>
      </c>
      <c r="V133" s="10">
        <v>16</v>
      </c>
      <c r="W133" s="10">
        <v>4</v>
      </c>
      <c r="X133" s="10">
        <v>5</v>
      </c>
      <c r="Y133" s="10">
        <v>5</v>
      </c>
      <c r="Z133" s="10">
        <v>31</v>
      </c>
      <c r="AA133" s="10">
        <v>20</v>
      </c>
      <c r="AB133" s="10">
        <v>13</v>
      </c>
      <c r="AC133" s="10">
        <v>63</v>
      </c>
      <c r="AD133" s="10">
        <v>10</v>
      </c>
      <c r="AE133" s="10">
        <v>12</v>
      </c>
      <c r="AF133" s="10">
        <v>25</v>
      </c>
      <c r="AG133" s="10">
        <v>44</v>
      </c>
      <c r="AH133" s="10">
        <v>46</v>
      </c>
      <c r="AI133" s="10">
        <v>4</v>
      </c>
      <c r="AJ133" s="10">
        <v>23</v>
      </c>
      <c r="AK133" s="10">
        <v>10</v>
      </c>
      <c r="AL133" s="10">
        <v>4</v>
      </c>
      <c r="AM133" s="10">
        <v>5</v>
      </c>
      <c r="AN133" s="10">
        <v>15</v>
      </c>
      <c r="AO133" s="10">
        <v>2</v>
      </c>
      <c r="AP133" s="10">
        <v>1</v>
      </c>
      <c r="AQ133" s="10">
        <v>2</v>
      </c>
      <c r="AR133" s="10">
        <v>1</v>
      </c>
      <c r="AS133" s="10">
        <v>78</v>
      </c>
      <c r="AT133" s="8"/>
    </row>
    <row r="134" spans="1:46" x14ac:dyDescent="0.2">
      <c r="A134" s="32"/>
      <c r="B134" s="24"/>
      <c r="C134" s="24"/>
      <c r="D134" s="11" t="s">
        <v>118</v>
      </c>
      <c r="E134" s="11"/>
      <c r="F134" s="11"/>
      <c r="G134" s="11"/>
      <c r="H134" s="11"/>
      <c r="I134" s="11"/>
      <c r="J134" s="11"/>
      <c r="K134" s="11"/>
      <c r="L134" s="11"/>
      <c r="M134" s="12" t="s">
        <v>119</v>
      </c>
      <c r="N134" s="11"/>
      <c r="O134" s="11"/>
      <c r="P134" s="12" t="s">
        <v>317</v>
      </c>
      <c r="Q134" s="12" t="s">
        <v>318</v>
      </c>
      <c r="R134" s="12" t="s">
        <v>171</v>
      </c>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8"/>
    </row>
    <row r="135" spans="1:46" x14ac:dyDescent="0.2">
      <c r="A135" s="26"/>
      <c r="B135" s="26"/>
      <c r="C135" s="23" t="s">
        <v>285</v>
      </c>
      <c r="D135" s="9">
        <v>0.37121123405849998</v>
      </c>
      <c r="E135" s="9">
        <v>0.31237554656459998</v>
      </c>
      <c r="F135" s="9">
        <v>0.41123718433270001</v>
      </c>
      <c r="G135" s="9">
        <v>0.37764603547530001</v>
      </c>
      <c r="H135" s="9">
        <v>0.36549656920029999</v>
      </c>
      <c r="I135" s="9">
        <v>0.38484637383499998</v>
      </c>
      <c r="J135" s="9">
        <v>0.4023606872378</v>
      </c>
      <c r="K135" s="9">
        <v>0.337950216124</v>
      </c>
      <c r="L135" s="9">
        <v>0.39363776685039997</v>
      </c>
      <c r="M135" s="9">
        <v>0.32157389114820001</v>
      </c>
      <c r="N135" s="9">
        <v>0.434465329623</v>
      </c>
      <c r="O135" s="9">
        <v>0</v>
      </c>
      <c r="P135" s="9">
        <v>0.26570076742960003</v>
      </c>
      <c r="Q135" s="9">
        <v>0.30574422625390002</v>
      </c>
      <c r="R135" s="9">
        <v>0.38180865296819999</v>
      </c>
      <c r="S135" s="9">
        <v>0.27378271970430001</v>
      </c>
      <c r="T135" s="9">
        <v>0.43182465428610001</v>
      </c>
      <c r="U135" s="9">
        <v>0.44443805874730002</v>
      </c>
      <c r="V135" s="9">
        <v>0.36350406588739997</v>
      </c>
      <c r="W135" s="9">
        <v>0.33054048363229999</v>
      </c>
      <c r="X135" s="9">
        <v>0.34223021081440003</v>
      </c>
      <c r="Y135" s="9">
        <v>0.2741969708243</v>
      </c>
      <c r="Z135" s="9">
        <v>0.45814787843830002</v>
      </c>
      <c r="AA135" s="9">
        <v>0.37426510788869999</v>
      </c>
      <c r="AB135" s="9">
        <v>0.30343161431429999</v>
      </c>
      <c r="AC135" s="9">
        <v>0.36682234609179998</v>
      </c>
      <c r="AD135" s="9">
        <v>0.2227394231757</v>
      </c>
      <c r="AE135" s="9">
        <v>0.37541223161339998</v>
      </c>
      <c r="AF135" s="9">
        <v>0.445527948369</v>
      </c>
      <c r="AG135" s="9">
        <v>0.33096352443369997</v>
      </c>
      <c r="AH135" s="9">
        <v>0.38458076848720002</v>
      </c>
      <c r="AI135" s="9">
        <v>0.54022858413109998</v>
      </c>
      <c r="AJ135" s="9">
        <v>0.46708852179749999</v>
      </c>
      <c r="AK135" s="9">
        <v>0.207068037442</v>
      </c>
      <c r="AL135" s="9">
        <v>0.13645835488310001</v>
      </c>
      <c r="AM135" s="9">
        <v>0.50487884821610007</v>
      </c>
      <c r="AN135" s="9">
        <v>0.42182491969160002</v>
      </c>
      <c r="AO135" s="9">
        <v>0.33122577087959998</v>
      </c>
      <c r="AP135" s="9">
        <v>0.28341643148880002</v>
      </c>
      <c r="AQ135" s="9">
        <v>0.26155983244089998</v>
      </c>
      <c r="AR135" s="9">
        <v>0.15370227928159999</v>
      </c>
      <c r="AS135" s="9">
        <v>0.35367849497830001</v>
      </c>
      <c r="AT135" s="8"/>
    </row>
    <row r="136" spans="1:46" x14ac:dyDescent="0.2">
      <c r="A136" s="32"/>
      <c r="B136" s="24"/>
      <c r="C136" s="24"/>
      <c r="D136" s="10">
        <v>282</v>
      </c>
      <c r="E136" s="10">
        <v>24</v>
      </c>
      <c r="F136" s="10">
        <v>48</v>
      </c>
      <c r="G136" s="10">
        <v>54</v>
      </c>
      <c r="H136" s="10">
        <v>64</v>
      </c>
      <c r="I136" s="10">
        <v>87</v>
      </c>
      <c r="J136" s="10">
        <v>165</v>
      </c>
      <c r="K136" s="10">
        <v>115</v>
      </c>
      <c r="L136" s="10">
        <v>142</v>
      </c>
      <c r="M136" s="10">
        <v>89</v>
      </c>
      <c r="N136" s="10">
        <v>50</v>
      </c>
      <c r="O136" s="10">
        <v>0</v>
      </c>
      <c r="P136" s="10">
        <v>13</v>
      </c>
      <c r="Q136" s="10">
        <v>10</v>
      </c>
      <c r="R136" s="10">
        <v>62</v>
      </c>
      <c r="S136" s="10">
        <v>26</v>
      </c>
      <c r="T136" s="10">
        <v>53</v>
      </c>
      <c r="U136" s="10">
        <v>73</v>
      </c>
      <c r="V136" s="10">
        <v>45</v>
      </c>
      <c r="W136" s="10">
        <v>19</v>
      </c>
      <c r="X136" s="10">
        <v>14</v>
      </c>
      <c r="Y136" s="10">
        <v>9</v>
      </c>
      <c r="Z136" s="10">
        <v>54</v>
      </c>
      <c r="AA136" s="10">
        <v>56</v>
      </c>
      <c r="AB136" s="10">
        <v>27</v>
      </c>
      <c r="AC136" s="10">
        <v>103</v>
      </c>
      <c r="AD136" s="10">
        <v>7</v>
      </c>
      <c r="AE136" s="10">
        <v>36</v>
      </c>
      <c r="AF136" s="10">
        <v>62</v>
      </c>
      <c r="AG136" s="10">
        <v>97</v>
      </c>
      <c r="AH136" s="10">
        <v>75</v>
      </c>
      <c r="AI136" s="10">
        <v>3</v>
      </c>
      <c r="AJ136" s="10">
        <v>64</v>
      </c>
      <c r="AK136" s="10">
        <v>10</v>
      </c>
      <c r="AL136" s="10">
        <v>3</v>
      </c>
      <c r="AM136" s="10">
        <v>12</v>
      </c>
      <c r="AN136" s="10">
        <v>36</v>
      </c>
      <c r="AO136" s="10">
        <v>14</v>
      </c>
      <c r="AP136" s="10">
        <v>1</v>
      </c>
      <c r="AQ136" s="10">
        <v>7</v>
      </c>
      <c r="AR136" s="10">
        <v>2</v>
      </c>
      <c r="AS136" s="10">
        <v>133</v>
      </c>
      <c r="AT136" s="8"/>
    </row>
    <row r="137" spans="1:46" x14ac:dyDescent="0.2">
      <c r="A137" s="32"/>
      <c r="B137" s="24"/>
      <c r="C137" s="24"/>
      <c r="D137" s="11" t="s">
        <v>118</v>
      </c>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8"/>
    </row>
    <row r="138" spans="1:46" x14ac:dyDescent="0.2">
      <c r="A138" s="26"/>
      <c r="B138" s="26"/>
      <c r="C138" s="23" t="s">
        <v>288</v>
      </c>
      <c r="D138" s="9">
        <v>0.34521705390700003</v>
      </c>
      <c r="E138" s="9">
        <v>0.39191263337850002</v>
      </c>
      <c r="F138" s="9">
        <v>0.2818418169661</v>
      </c>
      <c r="G138" s="9">
        <v>0.32724398990079989</v>
      </c>
      <c r="H138" s="9">
        <v>0.3512001477119</v>
      </c>
      <c r="I138" s="9">
        <v>0.35818509836559997</v>
      </c>
      <c r="J138" s="9">
        <v>0.32144756543839997</v>
      </c>
      <c r="K138" s="9">
        <v>0.36914560869700003</v>
      </c>
      <c r="L138" s="9">
        <v>0.34802449704900001</v>
      </c>
      <c r="M138" s="9">
        <v>0.31081716288880001</v>
      </c>
      <c r="N138" s="9">
        <v>0.3729880730081</v>
      </c>
      <c r="O138" s="9">
        <v>0.53182831673279995</v>
      </c>
      <c r="P138" s="9">
        <v>0.12277146688979999</v>
      </c>
      <c r="Q138" s="9">
        <v>8.8680850131739999E-2</v>
      </c>
      <c r="R138" s="9">
        <v>0.31684755219229999</v>
      </c>
      <c r="S138" s="9">
        <v>0.44711556069699998</v>
      </c>
      <c r="T138" s="9">
        <v>0.40961814703589999</v>
      </c>
      <c r="U138" s="9">
        <v>0.37062741658370002</v>
      </c>
      <c r="V138" s="9">
        <v>0.41685709313269997</v>
      </c>
      <c r="W138" s="9">
        <v>0.38826917071860001</v>
      </c>
      <c r="X138" s="9">
        <v>0.33124190384759999</v>
      </c>
      <c r="Y138" s="9">
        <v>0.54575574586690001</v>
      </c>
      <c r="Z138" s="9">
        <v>0.2145184157942</v>
      </c>
      <c r="AA138" s="9">
        <v>0.40680823935360011</v>
      </c>
      <c r="AB138" s="9">
        <v>0.40924045206179999</v>
      </c>
      <c r="AC138" s="9">
        <v>0.3245169805341</v>
      </c>
      <c r="AD138" s="9">
        <v>0.30060295895630001</v>
      </c>
      <c r="AE138" s="9">
        <v>0.35582951332750001</v>
      </c>
      <c r="AF138" s="9">
        <v>0.28687872579899998</v>
      </c>
      <c r="AG138" s="9">
        <v>0.45108025495979998</v>
      </c>
      <c r="AH138" s="9">
        <v>0.2730199558818</v>
      </c>
      <c r="AI138" s="9">
        <v>0</v>
      </c>
      <c r="AJ138" s="9">
        <v>0.24406140380630001</v>
      </c>
      <c r="AK138" s="9">
        <v>0.36514410264330011</v>
      </c>
      <c r="AL138" s="9">
        <v>0.61732793018709997</v>
      </c>
      <c r="AM138" s="9">
        <v>0.338726776989</v>
      </c>
      <c r="AN138" s="9">
        <v>0.37366554159609999</v>
      </c>
      <c r="AO138" s="9">
        <v>0.53143046267290006</v>
      </c>
      <c r="AP138" s="9">
        <v>0.48394358315929997</v>
      </c>
      <c r="AQ138" s="9">
        <v>0.42160575272619999</v>
      </c>
      <c r="AR138" s="9">
        <v>0.71494686172959998</v>
      </c>
      <c r="AS138" s="9">
        <v>0.3355849301062</v>
      </c>
      <c r="AT138" s="8"/>
    </row>
    <row r="139" spans="1:46" x14ac:dyDescent="0.2">
      <c r="A139" s="32"/>
      <c r="B139" s="24"/>
      <c r="C139" s="24"/>
      <c r="D139" s="10">
        <v>250</v>
      </c>
      <c r="E139" s="10">
        <v>22</v>
      </c>
      <c r="F139" s="10">
        <v>44</v>
      </c>
      <c r="G139" s="10">
        <v>44</v>
      </c>
      <c r="H139" s="10">
        <v>51</v>
      </c>
      <c r="I139" s="10">
        <v>84</v>
      </c>
      <c r="J139" s="10">
        <v>127</v>
      </c>
      <c r="K139" s="10">
        <v>119</v>
      </c>
      <c r="L139" s="10">
        <v>129</v>
      </c>
      <c r="M139" s="10">
        <v>66</v>
      </c>
      <c r="N139" s="10">
        <v>47</v>
      </c>
      <c r="O139" s="10">
        <v>4</v>
      </c>
      <c r="P139" s="10">
        <v>4</v>
      </c>
      <c r="Q139" s="10">
        <v>3</v>
      </c>
      <c r="R139" s="10">
        <v>41</v>
      </c>
      <c r="S139" s="10">
        <v>36</v>
      </c>
      <c r="T139" s="10">
        <v>40</v>
      </c>
      <c r="U139" s="10">
        <v>70</v>
      </c>
      <c r="V139" s="10">
        <v>56</v>
      </c>
      <c r="W139" s="10">
        <v>23</v>
      </c>
      <c r="X139" s="10">
        <v>12</v>
      </c>
      <c r="Y139" s="10">
        <v>19</v>
      </c>
      <c r="Z139" s="10">
        <v>30</v>
      </c>
      <c r="AA139" s="10">
        <v>42</v>
      </c>
      <c r="AB139" s="10">
        <v>32</v>
      </c>
      <c r="AC139" s="10">
        <v>92</v>
      </c>
      <c r="AD139" s="10">
        <v>14</v>
      </c>
      <c r="AE139" s="10">
        <v>37</v>
      </c>
      <c r="AF139" s="10">
        <v>35</v>
      </c>
      <c r="AG139" s="10">
        <v>113</v>
      </c>
      <c r="AH139" s="10">
        <v>51</v>
      </c>
      <c r="AI139" s="10">
        <v>0</v>
      </c>
      <c r="AJ139" s="10">
        <v>39</v>
      </c>
      <c r="AK139" s="10">
        <v>11</v>
      </c>
      <c r="AL139" s="10">
        <v>6</v>
      </c>
      <c r="AM139" s="10">
        <v>11</v>
      </c>
      <c r="AN139" s="10">
        <v>36</v>
      </c>
      <c r="AO139" s="10">
        <v>17</v>
      </c>
      <c r="AP139" s="10">
        <v>1</v>
      </c>
      <c r="AQ139" s="10">
        <v>10</v>
      </c>
      <c r="AR139" s="10">
        <v>3</v>
      </c>
      <c r="AS139" s="10">
        <v>116</v>
      </c>
      <c r="AT139" s="8"/>
    </row>
    <row r="140" spans="1:46" x14ac:dyDescent="0.2">
      <c r="A140" s="32"/>
      <c r="B140" s="24"/>
      <c r="C140" s="24"/>
      <c r="D140" s="11" t="s">
        <v>118</v>
      </c>
      <c r="E140" s="11"/>
      <c r="F140" s="11"/>
      <c r="G140" s="11"/>
      <c r="H140" s="11"/>
      <c r="I140" s="11"/>
      <c r="J140" s="11"/>
      <c r="K140" s="11"/>
      <c r="L140" s="11"/>
      <c r="M140" s="11"/>
      <c r="N140" s="11"/>
      <c r="O140" s="11"/>
      <c r="P140" s="11"/>
      <c r="Q140" s="11"/>
      <c r="R140" s="11"/>
      <c r="S140" s="11"/>
      <c r="T140" s="11"/>
      <c r="U140" s="11"/>
      <c r="V140" s="11"/>
      <c r="W140" s="11"/>
      <c r="X140" s="11"/>
      <c r="Y140" s="12" t="s">
        <v>133</v>
      </c>
      <c r="Z140" s="11"/>
      <c r="AA140" s="11"/>
      <c r="AB140" s="11"/>
      <c r="AC140" s="11"/>
      <c r="AD140" s="11"/>
      <c r="AE140" s="11"/>
      <c r="AF140" s="11"/>
      <c r="AG140" s="12" t="s">
        <v>124</v>
      </c>
      <c r="AH140" s="11"/>
      <c r="AI140" s="11"/>
      <c r="AJ140" s="11"/>
      <c r="AK140" s="11"/>
      <c r="AL140" s="11"/>
      <c r="AM140" s="11"/>
      <c r="AN140" s="11"/>
      <c r="AO140" s="11"/>
      <c r="AP140" s="11"/>
      <c r="AQ140" s="11"/>
      <c r="AR140" s="11"/>
      <c r="AS140" s="11"/>
      <c r="AT140" s="8"/>
    </row>
    <row r="141" spans="1:46" x14ac:dyDescent="0.2">
      <c r="A141" s="26"/>
      <c r="B141" s="26"/>
      <c r="C141" s="23" t="s">
        <v>291</v>
      </c>
      <c r="D141" s="9">
        <v>8.3499508069319994E-2</v>
      </c>
      <c r="E141" s="9">
        <v>5.1196403128319988E-2</v>
      </c>
      <c r="F141" s="9">
        <v>0.1184551087843</v>
      </c>
      <c r="G141" s="9">
        <v>9.7005754915800005E-2</v>
      </c>
      <c r="H141" s="9">
        <v>6.8139014003970003E-2</v>
      </c>
      <c r="I141" s="9">
        <v>7.8269878897529996E-2</v>
      </c>
      <c r="J141" s="9">
        <v>7.5749748343869994E-2</v>
      </c>
      <c r="K141" s="9">
        <v>9.4424409771380002E-2</v>
      </c>
      <c r="L141" s="9">
        <v>9.3260962274219997E-2</v>
      </c>
      <c r="M141" s="9">
        <v>9.6437822898839995E-2</v>
      </c>
      <c r="N141" s="9">
        <v>2.7833672055219999E-2</v>
      </c>
      <c r="O141" s="9">
        <v>0.32028264810270002</v>
      </c>
      <c r="P141" s="9">
        <v>6.516052241926E-2</v>
      </c>
      <c r="Q141" s="9">
        <v>5.1288162623880001E-2</v>
      </c>
      <c r="R141" s="9">
        <v>9.1573899343760007E-2</v>
      </c>
      <c r="S141" s="9">
        <v>0.1313328673411</v>
      </c>
      <c r="T141" s="9">
        <v>5.7230157429050001E-2</v>
      </c>
      <c r="U141" s="9">
        <v>9.3209728370700004E-2</v>
      </c>
      <c r="V141" s="9">
        <v>6.9869245952050005E-2</v>
      </c>
      <c r="W141" s="9">
        <v>0.17245705811619999</v>
      </c>
      <c r="X141" s="9">
        <v>0.1656919453557</v>
      </c>
      <c r="Y141" s="9">
        <v>8.205471689603E-2</v>
      </c>
      <c r="Z141" s="9">
        <v>5.7341941704529997E-2</v>
      </c>
      <c r="AA141" s="9">
        <v>4.3758560397719998E-2</v>
      </c>
      <c r="AB141" s="9">
        <v>6.1737008161829997E-2</v>
      </c>
      <c r="AC141" s="9">
        <v>9.3743345293919991E-2</v>
      </c>
      <c r="AD141" s="9">
        <v>0.14103423975839999</v>
      </c>
      <c r="AE141" s="9">
        <v>0.14744326914129999</v>
      </c>
      <c r="AF141" s="9">
        <v>6.7378675422780004E-2</v>
      </c>
      <c r="AG141" s="9">
        <v>5.1444703856600001E-2</v>
      </c>
      <c r="AH141" s="9">
        <v>9.0945608515109994E-2</v>
      </c>
      <c r="AI141" s="9">
        <v>0</v>
      </c>
      <c r="AJ141" s="9">
        <v>9.6020821838079987E-2</v>
      </c>
      <c r="AK141" s="9">
        <v>0.15507226615270001</v>
      </c>
      <c r="AL141" s="9">
        <v>4.4850002299869997E-2</v>
      </c>
      <c r="AM141" s="9">
        <v>2.2746031062730002E-2</v>
      </c>
      <c r="AN141" s="9">
        <v>7.4853868576500004E-2</v>
      </c>
      <c r="AO141" s="9">
        <v>6.4010019694439993E-2</v>
      </c>
      <c r="AP141" s="9">
        <v>0</v>
      </c>
      <c r="AQ141" s="9">
        <v>0.2518908823521</v>
      </c>
      <c r="AR141" s="9">
        <v>0</v>
      </c>
      <c r="AS141" s="9">
        <v>6.9570384788909992E-2</v>
      </c>
      <c r="AT141" s="8"/>
    </row>
    <row r="142" spans="1:46" x14ac:dyDescent="0.2">
      <c r="A142" s="32"/>
      <c r="B142" s="24"/>
      <c r="C142" s="24"/>
      <c r="D142" s="10">
        <v>64</v>
      </c>
      <c r="E142" s="10">
        <v>4</v>
      </c>
      <c r="F142" s="10">
        <v>18</v>
      </c>
      <c r="G142" s="10">
        <v>12</v>
      </c>
      <c r="H142" s="10">
        <v>11</v>
      </c>
      <c r="I142" s="10">
        <v>16</v>
      </c>
      <c r="J142" s="10">
        <v>30</v>
      </c>
      <c r="K142" s="10">
        <v>34</v>
      </c>
      <c r="L142" s="10">
        <v>32</v>
      </c>
      <c r="M142" s="10">
        <v>22</v>
      </c>
      <c r="N142" s="10">
        <v>6</v>
      </c>
      <c r="O142" s="10">
        <v>4</v>
      </c>
      <c r="P142" s="10">
        <v>2</v>
      </c>
      <c r="Q142" s="10">
        <v>2</v>
      </c>
      <c r="R142" s="10">
        <v>14</v>
      </c>
      <c r="S142" s="10">
        <v>11</v>
      </c>
      <c r="T142" s="10">
        <v>7</v>
      </c>
      <c r="U142" s="10">
        <v>17</v>
      </c>
      <c r="V142" s="10">
        <v>11</v>
      </c>
      <c r="W142" s="10">
        <v>10</v>
      </c>
      <c r="X142" s="10">
        <v>7</v>
      </c>
      <c r="Y142" s="10">
        <v>3</v>
      </c>
      <c r="Z142" s="10">
        <v>11</v>
      </c>
      <c r="AA142" s="10">
        <v>7</v>
      </c>
      <c r="AB142" s="10">
        <v>6</v>
      </c>
      <c r="AC142" s="10">
        <v>20</v>
      </c>
      <c r="AD142" s="10">
        <v>7</v>
      </c>
      <c r="AE142" s="10">
        <v>16</v>
      </c>
      <c r="AF142" s="10">
        <v>8</v>
      </c>
      <c r="AG142" s="10">
        <v>18</v>
      </c>
      <c r="AH142" s="10">
        <v>15</v>
      </c>
      <c r="AI142" s="10">
        <v>0</v>
      </c>
      <c r="AJ142" s="10">
        <v>16</v>
      </c>
      <c r="AK142" s="10">
        <v>8</v>
      </c>
      <c r="AL142" s="10">
        <v>1</v>
      </c>
      <c r="AM142" s="10">
        <v>1</v>
      </c>
      <c r="AN142" s="10">
        <v>6</v>
      </c>
      <c r="AO142" s="10">
        <v>2</v>
      </c>
      <c r="AP142" s="10">
        <v>0</v>
      </c>
      <c r="AQ142" s="10">
        <v>5</v>
      </c>
      <c r="AR142" s="10">
        <v>0</v>
      </c>
      <c r="AS142" s="10">
        <v>25</v>
      </c>
      <c r="AT142" s="8"/>
    </row>
    <row r="143" spans="1:46" x14ac:dyDescent="0.2">
      <c r="A143" s="32"/>
      <c r="B143" s="24"/>
      <c r="C143" s="24"/>
      <c r="D143" s="11" t="s">
        <v>118</v>
      </c>
      <c r="E143" s="11"/>
      <c r="F143" s="11"/>
      <c r="G143" s="11"/>
      <c r="H143" s="11"/>
      <c r="I143" s="11"/>
      <c r="J143" s="11"/>
      <c r="K143" s="11"/>
      <c r="L143" s="12" t="s">
        <v>202</v>
      </c>
      <c r="M143" s="12" t="s">
        <v>202</v>
      </c>
      <c r="N143" s="11"/>
      <c r="O143" s="12" t="s">
        <v>206</v>
      </c>
      <c r="P143" s="11"/>
      <c r="Q143" s="11"/>
      <c r="R143" s="11"/>
      <c r="S143" s="11"/>
      <c r="T143" s="11"/>
      <c r="U143" s="11"/>
      <c r="V143" s="11"/>
      <c r="W143" s="11"/>
      <c r="X143" s="11"/>
      <c r="Y143" s="11"/>
      <c r="Z143" s="11"/>
      <c r="AA143" s="11"/>
      <c r="AB143" s="11"/>
      <c r="AC143" s="11"/>
      <c r="AD143" s="11"/>
      <c r="AE143" s="12" t="s">
        <v>133</v>
      </c>
      <c r="AF143" s="11"/>
      <c r="AG143" s="11"/>
      <c r="AH143" s="11"/>
      <c r="AI143" s="11"/>
      <c r="AJ143" s="11"/>
      <c r="AK143" s="11"/>
      <c r="AL143" s="11"/>
      <c r="AM143" s="11"/>
      <c r="AN143" s="11"/>
      <c r="AO143" s="11"/>
      <c r="AP143" s="11"/>
      <c r="AQ143" s="11"/>
      <c r="AR143" s="11"/>
      <c r="AS143" s="11"/>
      <c r="AT143" s="8"/>
    </row>
    <row r="144" spans="1:46" x14ac:dyDescent="0.2">
      <c r="A144" s="26"/>
      <c r="B144" s="26"/>
      <c r="C144" s="23" t="s">
        <v>294</v>
      </c>
      <c r="D144" s="9">
        <v>1.43287181613E-2</v>
      </c>
      <c r="E144" s="9">
        <v>1.8342983578689999E-2</v>
      </c>
      <c r="F144" s="9">
        <v>2.8631822371410001E-2</v>
      </c>
      <c r="G144" s="9">
        <v>1.125001104718E-2</v>
      </c>
      <c r="H144" s="9">
        <v>1.652415486268E-2</v>
      </c>
      <c r="I144" s="9">
        <v>4.8763506070809998E-3</v>
      </c>
      <c r="J144" s="9">
        <v>1.295580400163E-2</v>
      </c>
      <c r="K144" s="9">
        <v>1.333903962347E-2</v>
      </c>
      <c r="L144" s="9">
        <v>1.5154121034770001E-2</v>
      </c>
      <c r="M144" s="9">
        <v>9.3976023194330006E-3</v>
      </c>
      <c r="N144" s="9">
        <v>2.200535438429E-2</v>
      </c>
      <c r="O144" s="9">
        <v>0</v>
      </c>
      <c r="P144" s="9">
        <v>1.9227593004220001E-2</v>
      </c>
      <c r="Q144" s="9">
        <v>0</v>
      </c>
      <c r="R144" s="9">
        <v>2.6533267384979999E-3</v>
      </c>
      <c r="S144" s="9">
        <v>1.082193707643E-2</v>
      </c>
      <c r="T144" s="9">
        <v>8.054581461012001E-3</v>
      </c>
      <c r="U144" s="9">
        <v>2.2890253699899998E-2</v>
      </c>
      <c r="V144" s="9">
        <v>2.6953204641119999E-2</v>
      </c>
      <c r="W144" s="9">
        <v>3.9328040752129999E-2</v>
      </c>
      <c r="X144" s="9">
        <v>2.545811831029E-2</v>
      </c>
      <c r="Y144" s="9">
        <v>0</v>
      </c>
      <c r="Z144" s="9">
        <v>1.2154780016109999E-2</v>
      </c>
      <c r="AA144" s="9">
        <v>1.334462760108E-2</v>
      </c>
      <c r="AB144" s="9">
        <v>3.282776596387E-2</v>
      </c>
      <c r="AC144" s="9">
        <v>4.8267617539879994E-3</v>
      </c>
      <c r="AD144" s="9">
        <v>2.7272408214940001E-2</v>
      </c>
      <c r="AE144" s="9">
        <v>2.3499272602120001E-2</v>
      </c>
      <c r="AF144" s="9">
        <v>2.0247923128149999E-2</v>
      </c>
      <c r="AG144" s="9">
        <v>8.4857219363839997E-3</v>
      </c>
      <c r="AH144" s="9">
        <v>8.5905483806839999E-3</v>
      </c>
      <c r="AI144" s="9">
        <v>0</v>
      </c>
      <c r="AJ144" s="9">
        <v>1.7197128404240002E-2</v>
      </c>
      <c r="AK144" s="9">
        <v>1.348088709687E-2</v>
      </c>
      <c r="AL144" s="9">
        <v>0</v>
      </c>
      <c r="AM144" s="9">
        <v>0</v>
      </c>
      <c r="AN144" s="9">
        <v>0</v>
      </c>
      <c r="AO144" s="9">
        <v>2.8013304616049998E-2</v>
      </c>
      <c r="AP144" s="9">
        <v>0</v>
      </c>
      <c r="AQ144" s="9">
        <v>0</v>
      </c>
      <c r="AR144" s="9">
        <v>0</v>
      </c>
      <c r="AS144" s="9">
        <v>1.8867778271649999E-2</v>
      </c>
      <c r="AT144" s="8"/>
    </row>
    <row r="145" spans="1:46" x14ac:dyDescent="0.2">
      <c r="A145" s="32"/>
      <c r="B145" s="24"/>
      <c r="C145" s="24"/>
      <c r="D145" s="10">
        <v>12</v>
      </c>
      <c r="E145" s="10">
        <v>2</v>
      </c>
      <c r="F145" s="10">
        <v>5</v>
      </c>
      <c r="G145" s="10">
        <v>2</v>
      </c>
      <c r="H145" s="10">
        <v>2</v>
      </c>
      <c r="I145" s="10">
        <v>1</v>
      </c>
      <c r="J145" s="10">
        <v>6</v>
      </c>
      <c r="K145" s="10">
        <v>5</v>
      </c>
      <c r="L145" s="10">
        <v>6</v>
      </c>
      <c r="M145" s="10">
        <v>3</v>
      </c>
      <c r="N145" s="10">
        <v>3</v>
      </c>
      <c r="O145" s="10">
        <v>0</v>
      </c>
      <c r="P145" s="10">
        <v>1</v>
      </c>
      <c r="Q145" s="10">
        <v>0</v>
      </c>
      <c r="R145" s="10">
        <v>1</v>
      </c>
      <c r="S145" s="10">
        <v>1</v>
      </c>
      <c r="T145" s="10">
        <v>2</v>
      </c>
      <c r="U145" s="10">
        <v>3</v>
      </c>
      <c r="V145" s="10">
        <v>4</v>
      </c>
      <c r="W145" s="10">
        <v>2</v>
      </c>
      <c r="X145" s="10">
        <v>2</v>
      </c>
      <c r="Y145" s="10">
        <v>0</v>
      </c>
      <c r="Z145" s="10">
        <v>3</v>
      </c>
      <c r="AA145" s="10">
        <v>2</v>
      </c>
      <c r="AB145" s="10">
        <v>1</v>
      </c>
      <c r="AC145" s="10">
        <v>2</v>
      </c>
      <c r="AD145" s="10">
        <v>1</v>
      </c>
      <c r="AE145" s="10">
        <v>3</v>
      </c>
      <c r="AF145" s="10">
        <v>3</v>
      </c>
      <c r="AG145" s="10">
        <v>2</v>
      </c>
      <c r="AH145" s="10">
        <v>3</v>
      </c>
      <c r="AI145" s="10">
        <v>0</v>
      </c>
      <c r="AJ145" s="10">
        <v>2</v>
      </c>
      <c r="AK145" s="10">
        <v>1</v>
      </c>
      <c r="AL145" s="10">
        <v>0</v>
      </c>
      <c r="AM145" s="10">
        <v>0</v>
      </c>
      <c r="AN145" s="10">
        <v>0</v>
      </c>
      <c r="AO145" s="10">
        <v>1</v>
      </c>
      <c r="AP145" s="10">
        <v>0</v>
      </c>
      <c r="AQ145" s="10">
        <v>0</v>
      </c>
      <c r="AR145" s="10">
        <v>0</v>
      </c>
      <c r="AS145" s="10">
        <v>8</v>
      </c>
      <c r="AT145" s="8"/>
    </row>
    <row r="146" spans="1:46" x14ac:dyDescent="0.2">
      <c r="A146" s="32"/>
      <c r="B146" s="24"/>
      <c r="C146" s="24"/>
      <c r="D146" s="11" t="s">
        <v>118</v>
      </c>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8"/>
    </row>
    <row r="147" spans="1:46" x14ac:dyDescent="0.2">
      <c r="A147" s="26"/>
      <c r="B147" s="26"/>
      <c r="C147" s="23" t="s">
        <v>56</v>
      </c>
      <c r="D147" s="9">
        <v>1</v>
      </c>
      <c r="E147" s="9">
        <v>1</v>
      </c>
      <c r="F147" s="9">
        <v>1</v>
      </c>
      <c r="G147" s="9">
        <v>1</v>
      </c>
      <c r="H147" s="9">
        <v>1</v>
      </c>
      <c r="I147" s="9">
        <v>1</v>
      </c>
      <c r="J147" s="9">
        <v>1</v>
      </c>
      <c r="K147" s="9">
        <v>1</v>
      </c>
      <c r="L147" s="9">
        <v>1</v>
      </c>
      <c r="M147" s="9">
        <v>1</v>
      </c>
      <c r="N147" s="9">
        <v>1</v>
      </c>
      <c r="O147" s="9">
        <v>1</v>
      </c>
      <c r="P147" s="9">
        <v>1</v>
      </c>
      <c r="Q147" s="9">
        <v>1</v>
      </c>
      <c r="R147" s="9">
        <v>1</v>
      </c>
      <c r="S147" s="9">
        <v>1</v>
      </c>
      <c r="T147" s="9">
        <v>1</v>
      </c>
      <c r="U147" s="9">
        <v>1</v>
      </c>
      <c r="V147" s="9">
        <v>1</v>
      </c>
      <c r="W147" s="9">
        <v>1</v>
      </c>
      <c r="X147" s="9">
        <v>1</v>
      </c>
      <c r="Y147" s="9">
        <v>1</v>
      </c>
      <c r="Z147" s="9">
        <v>1</v>
      </c>
      <c r="AA147" s="9">
        <v>1</v>
      </c>
      <c r="AB147" s="9">
        <v>1</v>
      </c>
      <c r="AC147" s="9">
        <v>1</v>
      </c>
      <c r="AD147" s="9">
        <v>1</v>
      </c>
      <c r="AE147" s="9">
        <v>1</v>
      </c>
      <c r="AF147" s="9">
        <v>1</v>
      </c>
      <c r="AG147" s="9">
        <v>1</v>
      </c>
      <c r="AH147" s="9">
        <v>1</v>
      </c>
      <c r="AI147" s="9">
        <v>1</v>
      </c>
      <c r="AJ147" s="9">
        <v>1</v>
      </c>
      <c r="AK147" s="9">
        <v>1</v>
      </c>
      <c r="AL147" s="9">
        <v>1</v>
      </c>
      <c r="AM147" s="9">
        <v>1</v>
      </c>
      <c r="AN147" s="9">
        <v>1</v>
      </c>
      <c r="AO147" s="9">
        <v>1</v>
      </c>
      <c r="AP147" s="9">
        <v>1</v>
      </c>
      <c r="AQ147" s="9">
        <v>1</v>
      </c>
      <c r="AR147" s="9">
        <v>1</v>
      </c>
      <c r="AS147" s="9">
        <v>1</v>
      </c>
      <c r="AT147" s="8"/>
    </row>
    <row r="148" spans="1:46" x14ac:dyDescent="0.2">
      <c r="A148" s="32"/>
      <c r="B148" s="24"/>
      <c r="C148" s="24"/>
      <c r="D148" s="10">
        <v>749</v>
      </c>
      <c r="E148" s="10">
        <v>69</v>
      </c>
      <c r="F148" s="10">
        <v>140</v>
      </c>
      <c r="G148" s="10">
        <v>137</v>
      </c>
      <c r="H148" s="10">
        <v>158</v>
      </c>
      <c r="I148" s="10">
        <v>231</v>
      </c>
      <c r="J148" s="10">
        <v>408</v>
      </c>
      <c r="K148" s="10">
        <v>333</v>
      </c>
      <c r="L148" s="10">
        <v>362</v>
      </c>
      <c r="M148" s="10">
        <v>244</v>
      </c>
      <c r="N148" s="10">
        <v>128</v>
      </c>
      <c r="O148" s="10">
        <v>9</v>
      </c>
      <c r="P148" s="10">
        <v>51</v>
      </c>
      <c r="Q148" s="10">
        <v>35</v>
      </c>
      <c r="R148" s="10">
        <v>147</v>
      </c>
      <c r="S148" s="10">
        <v>88</v>
      </c>
      <c r="T148" s="10">
        <v>118</v>
      </c>
      <c r="U148" s="10">
        <v>178</v>
      </c>
      <c r="V148" s="10">
        <v>132</v>
      </c>
      <c r="W148" s="10">
        <v>58</v>
      </c>
      <c r="X148" s="10">
        <v>40</v>
      </c>
      <c r="Y148" s="10">
        <v>36</v>
      </c>
      <c r="Z148" s="10">
        <v>129</v>
      </c>
      <c r="AA148" s="10">
        <v>127</v>
      </c>
      <c r="AB148" s="10">
        <v>79</v>
      </c>
      <c r="AC148" s="10">
        <v>280</v>
      </c>
      <c r="AD148" s="10">
        <v>39</v>
      </c>
      <c r="AE148" s="10">
        <v>104</v>
      </c>
      <c r="AF148" s="10">
        <v>133</v>
      </c>
      <c r="AG148" s="10">
        <v>274</v>
      </c>
      <c r="AH148" s="10">
        <v>190</v>
      </c>
      <c r="AI148" s="10">
        <v>7</v>
      </c>
      <c r="AJ148" s="10">
        <v>144</v>
      </c>
      <c r="AK148" s="10">
        <v>40</v>
      </c>
      <c r="AL148" s="10">
        <v>14</v>
      </c>
      <c r="AM148" s="10">
        <v>29</v>
      </c>
      <c r="AN148" s="10">
        <v>93</v>
      </c>
      <c r="AO148" s="10">
        <v>36</v>
      </c>
      <c r="AP148" s="10">
        <v>3</v>
      </c>
      <c r="AQ148" s="10">
        <v>24</v>
      </c>
      <c r="AR148" s="10">
        <v>6</v>
      </c>
      <c r="AS148" s="10">
        <v>360</v>
      </c>
      <c r="AT148" s="8"/>
    </row>
    <row r="149" spans="1:46" x14ac:dyDescent="0.2">
      <c r="A149" s="32"/>
      <c r="B149" s="24"/>
      <c r="C149" s="24"/>
      <c r="D149" s="11" t="s">
        <v>118</v>
      </c>
      <c r="E149" s="11" t="s">
        <v>118</v>
      </c>
      <c r="F149" s="11" t="s">
        <v>118</v>
      </c>
      <c r="G149" s="11" t="s">
        <v>118</v>
      </c>
      <c r="H149" s="11" t="s">
        <v>118</v>
      </c>
      <c r="I149" s="11" t="s">
        <v>118</v>
      </c>
      <c r="J149" s="11" t="s">
        <v>118</v>
      </c>
      <c r="K149" s="11" t="s">
        <v>118</v>
      </c>
      <c r="L149" s="11" t="s">
        <v>118</v>
      </c>
      <c r="M149" s="11" t="s">
        <v>118</v>
      </c>
      <c r="N149" s="11" t="s">
        <v>118</v>
      </c>
      <c r="O149" s="11" t="s">
        <v>118</v>
      </c>
      <c r="P149" s="11" t="s">
        <v>118</v>
      </c>
      <c r="Q149" s="11" t="s">
        <v>118</v>
      </c>
      <c r="R149" s="11" t="s">
        <v>118</v>
      </c>
      <c r="S149" s="11" t="s">
        <v>118</v>
      </c>
      <c r="T149" s="11" t="s">
        <v>118</v>
      </c>
      <c r="U149" s="11" t="s">
        <v>118</v>
      </c>
      <c r="V149" s="11" t="s">
        <v>118</v>
      </c>
      <c r="W149" s="11" t="s">
        <v>118</v>
      </c>
      <c r="X149" s="11" t="s">
        <v>118</v>
      </c>
      <c r="Y149" s="11" t="s">
        <v>118</v>
      </c>
      <c r="Z149" s="11" t="s">
        <v>118</v>
      </c>
      <c r="AA149" s="11" t="s">
        <v>118</v>
      </c>
      <c r="AB149" s="11" t="s">
        <v>118</v>
      </c>
      <c r="AC149" s="11" t="s">
        <v>118</v>
      </c>
      <c r="AD149" s="11" t="s">
        <v>118</v>
      </c>
      <c r="AE149" s="11" t="s">
        <v>118</v>
      </c>
      <c r="AF149" s="11" t="s">
        <v>118</v>
      </c>
      <c r="AG149" s="11" t="s">
        <v>118</v>
      </c>
      <c r="AH149" s="11" t="s">
        <v>118</v>
      </c>
      <c r="AI149" s="11" t="s">
        <v>118</v>
      </c>
      <c r="AJ149" s="11" t="s">
        <v>118</v>
      </c>
      <c r="AK149" s="11" t="s">
        <v>118</v>
      </c>
      <c r="AL149" s="11" t="s">
        <v>118</v>
      </c>
      <c r="AM149" s="11" t="s">
        <v>118</v>
      </c>
      <c r="AN149" s="11" t="s">
        <v>118</v>
      </c>
      <c r="AO149" s="11" t="s">
        <v>118</v>
      </c>
      <c r="AP149" s="11" t="s">
        <v>118</v>
      </c>
      <c r="AQ149" s="11" t="s">
        <v>118</v>
      </c>
      <c r="AR149" s="11" t="s">
        <v>118</v>
      </c>
      <c r="AS149" s="11" t="s">
        <v>118</v>
      </c>
      <c r="AT149" s="8"/>
    </row>
    <row r="150" spans="1:46" x14ac:dyDescent="0.2">
      <c r="A150" s="26"/>
      <c r="B150" s="23" t="s">
        <v>319</v>
      </c>
      <c r="C150" s="23" t="s">
        <v>283</v>
      </c>
      <c r="D150" s="9">
        <v>0.32401633085080001</v>
      </c>
      <c r="E150" s="9">
        <v>0.39071603435129998</v>
      </c>
      <c r="F150" s="9">
        <v>0.40935237451810003</v>
      </c>
      <c r="G150" s="9">
        <v>0.34347491656759999</v>
      </c>
      <c r="H150" s="9">
        <v>0.26439036963279999</v>
      </c>
      <c r="I150" s="9">
        <v>0.27025123814579999</v>
      </c>
      <c r="J150" s="9">
        <v>0.40393873328160002</v>
      </c>
      <c r="K150" s="9">
        <v>0.23631323231250001</v>
      </c>
      <c r="L150" s="9">
        <v>0.29742404044780002</v>
      </c>
      <c r="M150" s="9">
        <v>0.38979230817839999</v>
      </c>
      <c r="N150" s="9">
        <v>0.26909375189259999</v>
      </c>
      <c r="O150" s="9">
        <v>0.32065818629260001</v>
      </c>
      <c r="P150" s="9">
        <v>0.29918903453630002</v>
      </c>
      <c r="Q150" s="9">
        <v>0.4534905691526</v>
      </c>
      <c r="R150" s="9">
        <v>0.41255975933959999</v>
      </c>
      <c r="S150" s="9">
        <v>0.29267756823059998</v>
      </c>
      <c r="T150" s="9">
        <v>0.33473549016429999</v>
      </c>
      <c r="U150" s="9">
        <v>0.25421658832479999</v>
      </c>
      <c r="V150" s="9">
        <v>0.29799751844420003</v>
      </c>
      <c r="W150" s="9">
        <v>0.1234377652384</v>
      </c>
      <c r="X150" s="9">
        <v>7.2595688730720004E-2</v>
      </c>
      <c r="Y150" s="9">
        <v>7.2167554660019992E-2</v>
      </c>
      <c r="Z150" s="9">
        <v>0.27562841448300002</v>
      </c>
      <c r="AA150" s="9">
        <v>0.33301430590660003</v>
      </c>
      <c r="AB150" s="9">
        <v>0.45278532591569998</v>
      </c>
      <c r="AC150" s="9">
        <v>0.46415908157829999</v>
      </c>
      <c r="AD150" s="9">
        <v>0.19821539857029999</v>
      </c>
      <c r="AE150" s="9">
        <v>0.1156901240676</v>
      </c>
      <c r="AF150" s="9">
        <v>0.30202445362969998</v>
      </c>
      <c r="AG150" s="9">
        <v>0.33700985906129999</v>
      </c>
      <c r="AH150" s="9">
        <v>0.49300329371559998</v>
      </c>
      <c r="AI150" s="9">
        <v>0.3201948669984</v>
      </c>
      <c r="AJ150" s="9">
        <v>0.2027303546169</v>
      </c>
      <c r="AK150" s="9">
        <v>0.48701303162089998</v>
      </c>
      <c r="AL150" s="9">
        <v>0.1786987822551</v>
      </c>
      <c r="AM150" s="9">
        <v>0.1913062980145</v>
      </c>
      <c r="AN150" s="9">
        <v>0.31710585276129999</v>
      </c>
      <c r="AO150" s="9">
        <v>0.2135685000975</v>
      </c>
      <c r="AP150" s="9">
        <v>0.71658356851120009</v>
      </c>
      <c r="AQ150" s="9">
        <v>0.2787557323973</v>
      </c>
      <c r="AR150" s="9">
        <v>8.408336341962E-2</v>
      </c>
      <c r="AS150" s="9">
        <v>0.38664930077409998</v>
      </c>
      <c r="AT150" s="8"/>
    </row>
    <row r="151" spans="1:46" x14ac:dyDescent="0.2">
      <c r="A151" s="32"/>
      <c r="B151" s="24"/>
      <c r="C151" s="24"/>
      <c r="D151" s="10">
        <v>251</v>
      </c>
      <c r="E151" s="10">
        <v>27</v>
      </c>
      <c r="F151" s="10">
        <v>54</v>
      </c>
      <c r="G151" s="10">
        <v>45</v>
      </c>
      <c r="H151" s="10">
        <v>48</v>
      </c>
      <c r="I151" s="10">
        <v>72</v>
      </c>
      <c r="J151" s="10">
        <v>164</v>
      </c>
      <c r="K151" s="10">
        <v>86</v>
      </c>
      <c r="L151" s="10">
        <v>117</v>
      </c>
      <c r="M151" s="10">
        <v>90</v>
      </c>
      <c r="N151" s="10">
        <v>38</v>
      </c>
      <c r="O151" s="10">
        <v>3</v>
      </c>
      <c r="P151" s="10">
        <v>15</v>
      </c>
      <c r="Q151" s="10">
        <v>14</v>
      </c>
      <c r="R151" s="10">
        <v>53</v>
      </c>
      <c r="S151" s="10">
        <v>29</v>
      </c>
      <c r="T151" s="10">
        <v>48</v>
      </c>
      <c r="U151" s="10">
        <v>47</v>
      </c>
      <c r="V151" s="10">
        <v>45</v>
      </c>
      <c r="W151" s="10">
        <v>7</v>
      </c>
      <c r="X151" s="10">
        <v>3</v>
      </c>
      <c r="Y151" s="10">
        <v>3</v>
      </c>
      <c r="Z151" s="10">
        <v>34</v>
      </c>
      <c r="AA151" s="10">
        <v>40</v>
      </c>
      <c r="AB151" s="10">
        <v>33</v>
      </c>
      <c r="AC151" s="10">
        <v>131</v>
      </c>
      <c r="AD151" s="10">
        <v>6</v>
      </c>
      <c r="AE151" s="10">
        <v>14</v>
      </c>
      <c r="AF151" s="10">
        <v>37</v>
      </c>
      <c r="AG151" s="10">
        <v>92</v>
      </c>
      <c r="AH151" s="10">
        <v>99</v>
      </c>
      <c r="AI151" s="10">
        <v>3</v>
      </c>
      <c r="AJ151" s="10">
        <v>28</v>
      </c>
      <c r="AK151" s="10">
        <v>16</v>
      </c>
      <c r="AL151" s="10">
        <v>4</v>
      </c>
      <c r="AM151" s="10">
        <v>7</v>
      </c>
      <c r="AN151" s="10">
        <v>36</v>
      </c>
      <c r="AO151" s="10">
        <v>8</v>
      </c>
      <c r="AP151" s="10">
        <v>2</v>
      </c>
      <c r="AQ151" s="10">
        <v>9</v>
      </c>
      <c r="AR151" s="10">
        <v>1</v>
      </c>
      <c r="AS151" s="10">
        <v>140</v>
      </c>
      <c r="AT151" s="8"/>
    </row>
    <row r="152" spans="1:46" x14ac:dyDescent="0.2">
      <c r="A152" s="32"/>
      <c r="B152" s="24"/>
      <c r="C152" s="24"/>
      <c r="D152" s="11" t="s">
        <v>118</v>
      </c>
      <c r="E152" s="11"/>
      <c r="F152" s="11"/>
      <c r="G152" s="11"/>
      <c r="H152" s="11"/>
      <c r="I152" s="11"/>
      <c r="J152" s="12" t="s">
        <v>213</v>
      </c>
      <c r="K152" s="11"/>
      <c r="L152" s="11"/>
      <c r="M152" s="11"/>
      <c r="N152" s="11"/>
      <c r="O152" s="11"/>
      <c r="P152" s="11"/>
      <c r="Q152" s="11"/>
      <c r="R152" s="11"/>
      <c r="S152" s="11"/>
      <c r="T152" s="11"/>
      <c r="U152" s="11"/>
      <c r="V152" s="11"/>
      <c r="W152" s="11"/>
      <c r="X152" s="11"/>
      <c r="Y152" s="11"/>
      <c r="Z152" s="11"/>
      <c r="AA152" s="11"/>
      <c r="AB152" s="12" t="s">
        <v>320</v>
      </c>
      <c r="AC152" s="12" t="s">
        <v>157</v>
      </c>
      <c r="AD152" s="11"/>
      <c r="AE152" s="11"/>
      <c r="AF152" s="12" t="s">
        <v>125</v>
      </c>
      <c r="AG152" s="12" t="s">
        <v>125</v>
      </c>
      <c r="AH152" s="12" t="s">
        <v>213</v>
      </c>
      <c r="AI152" s="11"/>
      <c r="AJ152" s="11"/>
      <c r="AK152" s="11"/>
      <c r="AL152" s="11"/>
      <c r="AM152" s="11"/>
      <c r="AN152" s="11"/>
      <c r="AO152" s="11"/>
      <c r="AP152" s="11"/>
      <c r="AQ152" s="11"/>
      <c r="AR152" s="11"/>
      <c r="AS152" s="11"/>
      <c r="AT152" s="8"/>
    </row>
    <row r="153" spans="1:46" x14ac:dyDescent="0.2">
      <c r="A153" s="26"/>
      <c r="B153" s="26"/>
      <c r="C153" s="23" t="s">
        <v>285</v>
      </c>
      <c r="D153" s="9">
        <v>0.3171237570805</v>
      </c>
      <c r="E153" s="9">
        <v>0.30289799366100001</v>
      </c>
      <c r="F153" s="9">
        <v>0.31285650778610002</v>
      </c>
      <c r="G153" s="9">
        <v>0.26124736289579997</v>
      </c>
      <c r="H153" s="9">
        <v>0.37400885974050002</v>
      </c>
      <c r="I153" s="9">
        <v>0.3238325914854</v>
      </c>
      <c r="J153" s="9">
        <v>0.33399266158660001</v>
      </c>
      <c r="K153" s="9">
        <v>0.29337709617390001</v>
      </c>
      <c r="L153" s="9">
        <v>0.32790299619520002</v>
      </c>
      <c r="M153" s="9">
        <v>0.30518563464449999</v>
      </c>
      <c r="N153" s="9">
        <v>0.31693057516110001</v>
      </c>
      <c r="O153" s="9">
        <v>0.2397615049314</v>
      </c>
      <c r="P153" s="9">
        <v>0.25977358869630002</v>
      </c>
      <c r="Q153" s="9">
        <v>0.16164606826299999</v>
      </c>
      <c r="R153" s="9">
        <v>0.34112679188040002</v>
      </c>
      <c r="S153" s="9">
        <v>0.25633335074000002</v>
      </c>
      <c r="T153" s="9">
        <v>0.33173065536719998</v>
      </c>
      <c r="U153" s="9">
        <v>0.37339435077950001</v>
      </c>
      <c r="V153" s="9">
        <v>0.33504483834359999</v>
      </c>
      <c r="W153" s="9">
        <v>0.19735826471769999</v>
      </c>
      <c r="X153" s="9">
        <v>0.24907905919519999</v>
      </c>
      <c r="Y153" s="9">
        <v>0.22151106528360001</v>
      </c>
      <c r="Z153" s="9">
        <v>0.27783080647890002</v>
      </c>
      <c r="AA153" s="9">
        <v>0.3981680743221</v>
      </c>
      <c r="AB153" s="9">
        <v>0.31836432720640001</v>
      </c>
      <c r="AC153" s="9">
        <v>0.35050095369259998</v>
      </c>
      <c r="AD153" s="9">
        <v>7.7439235926149999E-2</v>
      </c>
      <c r="AE153" s="9">
        <v>0.1959879447525</v>
      </c>
      <c r="AF153" s="9">
        <v>0.29405768500969998</v>
      </c>
      <c r="AG153" s="9">
        <v>0.36537542920069999</v>
      </c>
      <c r="AH153" s="9">
        <v>0.40513099149519999</v>
      </c>
      <c r="AI153" s="9">
        <v>0.48024339171960001</v>
      </c>
      <c r="AJ153" s="9">
        <v>0.34680766793180001</v>
      </c>
      <c r="AK153" s="9">
        <v>0.14294361464239999</v>
      </c>
      <c r="AL153" s="9">
        <v>0.15460384046959999</v>
      </c>
      <c r="AM153" s="9">
        <v>0.40336908800519999</v>
      </c>
      <c r="AN153" s="9">
        <v>0.33206982311650002</v>
      </c>
      <c r="AO153" s="9">
        <v>0.3259103587528</v>
      </c>
      <c r="AP153" s="9">
        <v>0.28341643148880002</v>
      </c>
      <c r="AQ153" s="9">
        <v>0.33317400185480001</v>
      </c>
      <c r="AR153" s="9">
        <v>0.72177413761270004</v>
      </c>
      <c r="AS153" s="9">
        <v>0.31874641012010002</v>
      </c>
      <c r="AT153" s="8"/>
    </row>
    <row r="154" spans="1:46" x14ac:dyDescent="0.2">
      <c r="A154" s="32"/>
      <c r="B154" s="24"/>
      <c r="C154" s="24"/>
      <c r="D154" s="10">
        <v>245</v>
      </c>
      <c r="E154" s="10">
        <v>20</v>
      </c>
      <c r="F154" s="10">
        <v>45</v>
      </c>
      <c r="G154" s="10">
        <v>44</v>
      </c>
      <c r="H154" s="10">
        <v>55</v>
      </c>
      <c r="I154" s="10">
        <v>78</v>
      </c>
      <c r="J154" s="10">
        <v>143</v>
      </c>
      <c r="K154" s="10">
        <v>98</v>
      </c>
      <c r="L154" s="10">
        <v>119</v>
      </c>
      <c r="M154" s="10">
        <v>80</v>
      </c>
      <c r="N154" s="10">
        <v>43</v>
      </c>
      <c r="O154" s="10">
        <v>1</v>
      </c>
      <c r="P154" s="10">
        <v>17</v>
      </c>
      <c r="Q154" s="10">
        <v>8</v>
      </c>
      <c r="R154" s="10">
        <v>58</v>
      </c>
      <c r="S154" s="10">
        <v>25</v>
      </c>
      <c r="T154" s="10">
        <v>37</v>
      </c>
      <c r="U154" s="10">
        <v>60</v>
      </c>
      <c r="V154" s="10">
        <v>40</v>
      </c>
      <c r="W154" s="10">
        <v>13</v>
      </c>
      <c r="X154" s="10">
        <v>12</v>
      </c>
      <c r="Y154" s="10">
        <v>8</v>
      </c>
      <c r="Z154" s="10">
        <v>39</v>
      </c>
      <c r="AA154" s="10">
        <v>51</v>
      </c>
      <c r="AB154" s="10">
        <v>27</v>
      </c>
      <c r="AC154" s="10">
        <v>95</v>
      </c>
      <c r="AD154" s="10">
        <v>4</v>
      </c>
      <c r="AE154" s="10">
        <v>23</v>
      </c>
      <c r="AF154" s="10">
        <v>46</v>
      </c>
      <c r="AG154" s="10">
        <v>99</v>
      </c>
      <c r="AH154" s="10">
        <v>69</v>
      </c>
      <c r="AI154" s="10">
        <v>3</v>
      </c>
      <c r="AJ154" s="10">
        <v>50</v>
      </c>
      <c r="AK154" s="10">
        <v>8</v>
      </c>
      <c r="AL154" s="10">
        <v>3</v>
      </c>
      <c r="AM154" s="10">
        <v>12</v>
      </c>
      <c r="AN154" s="10">
        <v>28</v>
      </c>
      <c r="AO154" s="10">
        <v>15</v>
      </c>
      <c r="AP154" s="10">
        <v>1</v>
      </c>
      <c r="AQ154" s="10">
        <v>9</v>
      </c>
      <c r="AR154" s="10">
        <v>4</v>
      </c>
      <c r="AS154" s="10">
        <v>115</v>
      </c>
      <c r="AT154" s="8"/>
    </row>
    <row r="155" spans="1:46" x14ac:dyDescent="0.2">
      <c r="A155" s="32"/>
      <c r="B155" s="24"/>
      <c r="C155" s="24"/>
      <c r="D155" s="11" t="s">
        <v>118</v>
      </c>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2" t="s">
        <v>119</v>
      </c>
      <c r="AH155" s="12" t="s">
        <v>222</v>
      </c>
      <c r="AI155" s="11"/>
      <c r="AJ155" s="11"/>
      <c r="AK155" s="11"/>
      <c r="AL155" s="11"/>
      <c r="AM155" s="11"/>
      <c r="AN155" s="11"/>
      <c r="AO155" s="11"/>
      <c r="AP155" s="11"/>
      <c r="AQ155" s="11"/>
      <c r="AR155" s="11"/>
      <c r="AS155" s="11"/>
      <c r="AT155" s="8"/>
    </row>
    <row r="156" spans="1:46" x14ac:dyDescent="0.2">
      <c r="A156" s="26"/>
      <c r="B156" s="26"/>
      <c r="C156" s="23" t="s">
        <v>288</v>
      </c>
      <c r="D156" s="9">
        <v>0.2206729226635</v>
      </c>
      <c r="E156" s="9">
        <v>0.15558345291719999</v>
      </c>
      <c r="F156" s="9">
        <v>0.16490710284490001</v>
      </c>
      <c r="G156" s="9">
        <v>0.21953162121110001</v>
      </c>
      <c r="H156" s="9">
        <v>0.25028897741889999</v>
      </c>
      <c r="I156" s="9">
        <v>0.25605776396660002</v>
      </c>
      <c r="J156" s="9">
        <v>0.17392458131870001</v>
      </c>
      <c r="K156" s="9">
        <v>0.27690987905629999</v>
      </c>
      <c r="L156" s="9">
        <v>0.23743486584160001</v>
      </c>
      <c r="M156" s="9">
        <v>0.18426841998230001</v>
      </c>
      <c r="N156" s="9">
        <v>0.25098138098169998</v>
      </c>
      <c r="O156" s="9">
        <v>0.1119646456906</v>
      </c>
      <c r="P156" s="9">
        <v>0.16791402151359999</v>
      </c>
      <c r="Q156" s="9">
        <v>0.1672705640912</v>
      </c>
      <c r="R156" s="9">
        <v>0.136613489369</v>
      </c>
      <c r="S156" s="9">
        <v>0.26681088828060001</v>
      </c>
      <c r="T156" s="9">
        <v>0.22562430200639999</v>
      </c>
      <c r="U156" s="9">
        <v>0.24856493197810001</v>
      </c>
      <c r="V156" s="9">
        <v>0.28577206908910002</v>
      </c>
      <c r="W156" s="9">
        <v>0.29434989914490001</v>
      </c>
      <c r="X156" s="9">
        <v>0.231371427223</v>
      </c>
      <c r="Y156" s="9">
        <v>0.33452236783549999</v>
      </c>
      <c r="Z156" s="9">
        <v>0.2585588458186</v>
      </c>
      <c r="AA156" s="9">
        <v>0.1986757093856</v>
      </c>
      <c r="AB156" s="9">
        <v>0.22885034687790001</v>
      </c>
      <c r="AC156" s="9">
        <v>0.1661929093093</v>
      </c>
      <c r="AD156" s="9">
        <v>0.31161875941</v>
      </c>
      <c r="AE156" s="9">
        <v>0.25219033206180003</v>
      </c>
      <c r="AF156" s="9">
        <v>0.26548983944459997</v>
      </c>
      <c r="AG156" s="9">
        <v>0.25141438368469998</v>
      </c>
      <c r="AH156" s="9">
        <v>8.7531502286219989E-2</v>
      </c>
      <c r="AI156" s="9">
        <v>0.19956174128199999</v>
      </c>
      <c r="AJ156" s="9">
        <v>0.25200722457039998</v>
      </c>
      <c r="AK156" s="9">
        <v>0.1996828400191</v>
      </c>
      <c r="AL156" s="9">
        <v>0.32583084078449998</v>
      </c>
      <c r="AM156" s="9">
        <v>0.21579478302079999</v>
      </c>
      <c r="AN156" s="9">
        <v>0.18059494928789999</v>
      </c>
      <c r="AO156" s="9">
        <v>0.1584584102545</v>
      </c>
      <c r="AP156" s="9">
        <v>0</v>
      </c>
      <c r="AQ156" s="9">
        <v>0.26895503952279998</v>
      </c>
      <c r="AR156" s="9">
        <v>0.1941424989677</v>
      </c>
      <c r="AS156" s="9">
        <v>0.22291099400120001</v>
      </c>
      <c r="AT156" s="8"/>
    </row>
    <row r="157" spans="1:46" x14ac:dyDescent="0.2">
      <c r="A157" s="32"/>
      <c r="B157" s="24"/>
      <c r="C157" s="24"/>
      <c r="D157" s="10">
        <v>167</v>
      </c>
      <c r="E157" s="10">
        <v>13</v>
      </c>
      <c r="F157" s="10">
        <v>27</v>
      </c>
      <c r="G157" s="10">
        <v>29</v>
      </c>
      <c r="H157" s="10">
        <v>38</v>
      </c>
      <c r="I157" s="10">
        <v>54</v>
      </c>
      <c r="J157" s="10">
        <v>72</v>
      </c>
      <c r="K157" s="10">
        <v>94</v>
      </c>
      <c r="L157" s="10">
        <v>88</v>
      </c>
      <c r="M157" s="10">
        <v>49</v>
      </c>
      <c r="N157" s="10">
        <v>28</v>
      </c>
      <c r="O157" s="10">
        <v>1</v>
      </c>
      <c r="P157" s="10">
        <v>9</v>
      </c>
      <c r="Q157" s="10">
        <v>5</v>
      </c>
      <c r="R157" s="10">
        <v>22</v>
      </c>
      <c r="S157" s="10">
        <v>21</v>
      </c>
      <c r="T157" s="10">
        <v>25</v>
      </c>
      <c r="U157" s="10">
        <v>50</v>
      </c>
      <c r="V157" s="10">
        <v>35</v>
      </c>
      <c r="W157" s="10">
        <v>19</v>
      </c>
      <c r="X157" s="10">
        <v>14</v>
      </c>
      <c r="Y157" s="10">
        <v>11</v>
      </c>
      <c r="Z157" s="10">
        <v>29</v>
      </c>
      <c r="AA157" s="10">
        <v>26</v>
      </c>
      <c r="AB157" s="10">
        <v>19</v>
      </c>
      <c r="AC157" s="10">
        <v>49</v>
      </c>
      <c r="AD157" s="10">
        <v>13</v>
      </c>
      <c r="AE157" s="10">
        <v>30</v>
      </c>
      <c r="AF157" s="10">
        <v>34</v>
      </c>
      <c r="AG157" s="10">
        <v>69</v>
      </c>
      <c r="AH157" s="10">
        <v>18</v>
      </c>
      <c r="AI157" s="10">
        <v>1</v>
      </c>
      <c r="AJ157" s="10">
        <v>38</v>
      </c>
      <c r="AK157" s="10">
        <v>7</v>
      </c>
      <c r="AL157" s="10">
        <v>2</v>
      </c>
      <c r="AM157" s="10">
        <v>8</v>
      </c>
      <c r="AN157" s="10">
        <v>17</v>
      </c>
      <c r="AO157" s="10">
        <v>7</v>
      </c>
      <c r="AP157" s="10">
        <v>0</v>
      </c>
      <c r="AQ157" s="10">
        <v>5</v>
      </c>
      <c r="AR157" s="10">
        <v>1</v>
      </c>
      <c r="AS157" s="10">
        <v>82</v>
      </c>
      <c r="AT157" s="8"/>
    </row>
    <row r="158" spans="1:46" x14ac:dyDescent="0.2">
      <c r="A158" s="32"/>
      <c r="B158" s="24"/>
      <c r="C158" s="24"/>
      <c r="D158" s="11" t="s">
        <v>118</v>
      </c>
      <c r="E158" s="11"/>
      <c r="F158" s="11"/>
      <c r="G158" s="11"/>
      <c r="H158" s="11"/>
      <c r="I158" s="11"/>
      <c r="J158" s="11"/>
      <c r="K158" s="12" t="s">
        <v>119</v>
      </c>
      <c r="L158" s="11"/>
      <c r="M158" s="11"/>
      <c r="N158" s="11"/>
      <c r="O158" s="11"/>
      <c r="P158" s="11"/>
      <c r="Q158" s="11"/>
      <c r="R158" s="11"/>
      <c r="S158" s="11"/>
      <c r="T158" s="11"/>
      <c r="U158" s="11"/>
      <c r="V158" s="11"/>
      <c r="W158" s="11"/>
      <c r="X158" s="11"/>
      <c r="Y158" s="11"/>
      <c r="Z158" s="11"/>
      <c r="AA158" s="11"/>
      <c r="AB158" s="11"/>
      <c r="AC158" s="11"/>
      <c r="AD158" s="12" t="s">
        <v>124</v>
      </c>
      <c r="AE158" s="12" t="s">
        <v>124</v>
      </c>
      <c r="AF158" s="12" t="s">
        <v>124</v>
      </c>
      <c r="AG158" s="12" t="s">
        <v>124</v>
      </c>
      <c r="AH158" s="11"/>
      <c r="AI158" s="11"/>
      <c r="AJ158" s="11"/>
      <c r="AK158" s="11"/>
      <c r="AL158" s="11"/>
      <c r="AM158" s="11"/>
      <c r="AN158" s="11"/>
      <c r="AO158" s="11"/>
      <c r="AP158" s="11"/>
      <c r="AQ158" s="11"/>
      <c r="AR158" s="11"/>
      <c r="AS158" s="11"/>
      <c r="AT158" s="8"/>
    </row>
    <row r="159" spans="1:46" x14ac:dyDescent="0.2">
      <c r="A159" s="26"/>
      <c r="B159" s="26"/>
      <c r="C159" s="23" t="s">
        <v>291</v>
      </c>
      <c r="D159" s="9">
        <v>0.1072299254871</v>
      </c>
      <c r="E159" s="9">
        <v>0.12472679692039999</v>
      </c>
      <c r="F159" s="9">
        <v>9.8263980746299995E-2</v>
      </c>
      <c r="G159" s="9">
        <v>0.11179882416630001</v>
      </c>
      <c r="H159" s="9">
        <v>8.8163415614860005E-2</v>
      </c>
      <c r="I159" s="9">
        <v>0.11680405040569999</v>
      </c>
      <c r="J159" s="9">
        <v>6.9151667825600005E-2</v>
      </c>
      <c r="K159" s="9">
        <v>0.15080902068829999</v>
      </c>
      <c r="L159" s="9">
        <v>0.1111492330487</v>
      </c>
      <c r="M159" s="9">
        <v>0.10390499285760001</v>
      </c>
      <c r="N159" s="9">
        <v>0.1049670133604</v>
      </c>
      <c r="O159" s="9">
        <v>0.1481570112691</v>
      </c>
      <c r="P159" s="9">
        <v>0.1727696040203</v>
      </c>
      <c r="Q159" s="9">
        <v>0.21759279849320001</v>
      </c>
      <c r="R159" s="9">
        <v>7.6914261670129991E-2</v>
      </c>
      <c r="S159" s="9">
        <v>0.16659061752939999</v>
      </c>
      <c r="T159" s="9">
        <v>9.6820002887450005E-2</v>
      </c>
      <c r="U159" s="9">
        <v>9.0432131261490009E-2</v>
      </c>
      <c r="V159" s="9">
        <v>5.380406318185E-2</v>
      </c>
      <c r="W159" s="9">
        <v>0.34542645896450003</v>
      </c>
      <c r="X159" s="9">
        <v>0.40807024267160003</v>
      </c>
      <c r="Y159" s="9">
        <v>0.30950291928570001</v>
      </c>
      <c r="Z159" s="9">
        <v>9.897586305775001E-2</v>
      </c>
      <c r="AA159" s="9">
        <v>7.0141910385809997E-2</v>
      </c>
      <c r="AB159" s="9">
        <v>0</v>
      </c>
      <c r="AC159" s="9">
        <v>5.4157714840269997E-3</v>
      </c>
      <c r="AD159" s="9">
        <v>0.28114593842609997</v>
      </c>
      <c r="AE159" s="9">
        <v>0.34135775633729998</v>
      </c>
      <c r="AF159" s="9">
        <v>0.11985851216399999</v>
      </c>
      <c r="AG159" s="9">
        <v>3.888552666161E-2</v>
      </c>
      <c r="AH159" s="9">
        <v>4.3695674194260004E-3</v>
      </c>
      <c r="AI159" s="9">
        <v>0</v>
      </c>
      <c r="AJ159" s="9">
        <v>0.18636837609019999</v>
      </c>
      <c r="AK159" s="9">
        <v>0.1269557267026</v>
      </c>
      <c r="AL159" s="9">
        <v>0.34086653649069998</v>
      </c>
      <c r="AM159" s="9">
        <v>0.18952983095949999</v>
      </c>
      <c r="AN159" s="9">
        <v>7.3567092129269998E-2</v>
      </c>
      <c r="AO159" s="9">
        <v>0.25179261562040001</v>
      </c>
      <c r="AP159" s="9">
        <v>0</v>
      </c>
      <c r="AQ159" s="9">
        <v>0.1191152262251</v>
      </c>
      <c r="AR159" s="9">
        <v>0</v>
      </c>
      <c r="AS159" s="9">
        <v>4.8867054086259999E-2</v>
      </c>
      <c r="AT159" s="8"/>
    </row>
    <row r="160" spans="1:46" x14ac:dyDescent="0.2">
      <c r="A160" s="32"/>
      <c r="B160" s="24"/>
      <c r="C160" s="24"/>
      <c r="D160" s="10">
        <v>63</v>
      </c>
      <c r="E160" s="10">
        <v>6</v>
      </c>
      <c r="F160" s="10">
        <v>11</v>
      </c>
      <c r="G160" s="10">
        <v>13</v>
      </c>
      <c r="H160" s="10">
        <v>13</v>
      </c>
      <c r="I160" s="10">
        <v>19</v>
      </c>
      <c r="J160" s="10">
        <v>24</v>
      </c>
      <c r="K160" s="10">
        <v>38</v>
      </c>
      <c r="L160" s="10">
        <v>27</v>
      </c>
      <c r="M160" s="10">
        <v>21</v>
      </c>
      <c r="N160" s="10">
        <v>13</v>
      </c>
      <c r="O160" s="10">
        <v>2</v>
      </c>
      <c r="P160" s="10">
        <v>7</v>
      </c>
      <c r="Q160" s="10">
        <v>8</v>
      </c>
      <c r="R160" s="10">
        <v>9</v>
      </c>
      <c r="S160" s="10">
        <v>11</v>
      </c>
      <c r="T160" s="10">
        <v>5</v>
      </c>
      <c r="U160" s="10">
        <v>15</v>
      </c>
      <c r="V160" s="10">
        <v>8</v>
      </c>
      <c r="W160" s="10">
        <v>17</v>
      </c>
      <c r="X160" s="10">
        <v>9</v>
      </c>
      <c r="Y160" s="10">
        <v>10</v>
      </c>
      <c r="Z160" s="10">
        <v>15</v>
      </c>
      <c r="AA160" s="10">
        <v>10</v>
      </c>
      <c r="AB160" s="10">
        <v>0</v>
      </c>
      <c r="AC160" s="10">
        <v>2</v>
      </c>
      <c r="AD160" s="10">
        <v>9</v>
      </c>
      <c r="AE160" s="10">
        <v>29</v>
      </c>
      <c r="AF160" s="10">
        <v>12</v>
      </c>
      <c r="AG160" s="10">
        <v>12</v>
      </c>
      <c r="AH160" s="10">
        <v>1</v>
      </c>
      <c r="AI160" s="10">
        <v>0</v>
      </c>
      <c r="AJ160" s="10">
        <v>25</v>
      </c>
      <c r="AK160" s="10">
        <v>6</v>
      </c>
      <c r="AL160" s="10">
        <v>5</v>
      </c>
      <c r="AM160" s="10">
        <v>2</v>
      </c>
      <c r="AN160" s="10">
        <v>6</v>
      </c>
      <c r="AO160" s="10">
        <v>4</v>
      </c>
      <c r="AP160" s="10">
        <v>0</v>
      </c>
      <c r="AQ160" s="10">
        <v>1</v>
      </c>
      <c r="AR160" s="10">
        <v>0</v>
      </c>
      <c r="AS160" s="10">
        <v>14</v>
      </c>
      <c r="AT160" s="8"/>
    </row>
    <row r="161" spans="1:46" x14ac:dyDescent="0.2">
      <c r="A161" s="32"/>
      <c r="B161" s="24"/>
      <c r="C161" s="24"/>
      <c r="D161" s="11" t="s">
        <v>118</v>
      </c>
      <c r="E161" s="11"/>
      <c r="F161" s="11"/>
      <c r="G161" s="11"/>
      <c r="H161" s="11"/>
      <c r="I161" s="11"/>
      <c r="J161" s="11"/>
      <c r="K161" s="12" t="s">
        <v>119</v>
      </c>
      <c r="L161" s="11"/>
      <c r="M161" s="11"/>
      <c r="N161" s="11"/>
      <c r="O161" s="11"/>
      <c r="P161" s="11"/>
      <c r="Q161" s="11"/>
      <c r="R161" s="11"/>
      <c r="S161" s="11"/>
      <c r="T161" s="11"/>
      <c r="U161" s="11"/>
      <c r="V161" s="11"/>
      <c r="W161" s="12" t="s">
        <v>321</v>
      </c>
      <c r="X161" s="12" t="s">
        <v>321</v>
      </c>
      <c r="Y161" s="12" t="s">
        <v>322</v>
      </c>
      <c r="Z161" s="12" t="s">
        <v>230</v>
      </c>
      <c r="AA161" s="12" t="s">
        <v>230</v>
      </c>
      <c r="AB161" s="11"/>
      <c r="AC161" s="11"/>
      <c r="AD161" s="12" t="s">
        <v>296</v>
      </c>
      <c r="AE161" s="12" t="s">
        <v>313</v>
      </c>
      <c r="AF161" s="12" t="s">
        <v>123</v>
      </c>
      <c r="AG161" s="11"/>
      <c r="AH161" s="11"/>
      <c r="AI161" s="11"/>
      <c r="AJ161" s="12" t="s">
        <v>164</v>
      </c>
      <c r="AK161" s="11"/>
      <c r="AL161" s="12" t="s">
        <v>164</v>
      </c>
      <c r="AM161" s="11"/>
      <c r="AN161" s="11"/>
      <c r="AO161" s="11"/>
      <c r="AP161" s="11"/>
      <c r="AQ161" s="11"/>
      <c r="AR161" s="11"/>
      <c r="AS161" s="11"/>
      <c r="AT161" s="8"/>
    </row>
    <row r="162" spans="1:46" x14ac:dyDescent="0.2">
      <c r="A162" s="26"/>
      <c r="B162" s="26"/>
      <c r="C162" s="23" t="s">
        <v>294</v>
      </c>
      <c r="D162" s="9">
        <v>3.0957063918110001E-2</v>
      </c>
      <c r="E162" s="9">
        <v>2.6075722150030001E-2</v>
      </c>
      <c r="F162" s="9">
        <v>1.462003410466E-2</v>
      </c>
      <c r="G162" s="9">
        <v>6.3947275159140005E-2</v>
      </c>
      <c r="H162" s="9">
        <v>2.3148377593030001E-2</v>
      </c>
      <c r="I162" s="9">
        <v>3.3054355996539997E-2</v>
      </c>
      <c r="J162" s="9">
        <v>1.8992355987519999E-2</v>
      </c>
      <c r="K162" s="9">
        <v>4.2590771769010001E-2</v>
      </c>
      <c r="L162" s="9">
        <v>2.6088864466740001E-2</v>
      </c>
      <c r="M162" s="9">
        <v>1.6848644337190001E-2</v>
      </c>
      <c r="N162" s="9">
        <v>5.8027278604150002E-2</v>
      </c>
      <c r="O162" s="9">
        <v>0.1794586518163</v>
      </c>
      <c r="P162" s="9">
        <v>0.1003537512335</v>
      </c>
      <c r="Q162" s="9">
        <v>0</v>
      </c>
      <c r="R162" s="9">
        <v>3.2785697740899997E-2</v>
      </c>
      <c r="S162" s="9">
        <v>1.7587575219420001E-2</v>
      </c>
      <c r="T162" s="9">
        <v>1.1089549574589999E-2</v>
      </c>
      <c r="U162" s="9">
        <v>3.3391997656080002E-2</v>
      </c>
      <c r="V162" s="9">
        <v>2.7381510941189999E-2</v>
      </c>
      <c r="W162" s="9">
        <v>3.9427611934439999E-2</v>
      </c>
      <c r="X162" s="9">
        <v>3.8883582179499998E-2</v>
      </c>
      <c r="Y162" s="9">
        <v>6.229609293518E-2</v>
      </c>
      <c r="Z162" s="9">
        <v>8.9006070161820008E-2</v>
      </c>
      <c r="AA162" s="9">
        <v>0</v>
      </c>
      <c r="AB162" s="9">
        <v>0</v>
      </c>
      <c r="AC162" s="9">
        <v>1.373128393584E-2</v>
      </c>
      <c r="AD162" s="9">
        <v>0.13158066766740001</v>
      </c>
      <c r="AE162" s="9">
        <v>9.4773842780780007E-2</v>
      </c>
      <c r="AF162" s="9">
        <v>1.8569509751980001E-2</v>
      </c>
      <c r="AG162" s="9">
        <v>7.3148013916609998E-3</v>
      </c>
      <c r="AH162" s="9">
        <v>9.9646450835069993E-3</v>
      </c>
      <c r="AI162" s="9">
        <v>0</v>
      </c>
      <c r="AJ162" s="9">
        <v>1.20863767907E-2</v>
      </c>
      <c r="AK162" s="9">
        <v>4.3404787015019999E-2</v>
      </c>
      <c r="AL162" s="9">
        <v>0</v>
      </c>
      <c r="AM162" s="9">
        <v>0</v>
      </c>
      <c r="AN162" s="9">
        <v>9.6662282704999991E-2</v>
      </c>
      <c r="AO162" s="9">
        <v>5.0270115274780001E-2</v>
      </c>
      <c r="AP162" s="9">
        <v>0</v>
      </c>
      <c r="AQ162" s="9">
        <v>0</v>
      </c>
      <c r="AR162" s="9">
        <v>0</v>
      </c>
      <c r="AS162" s="9">
        <v>2.2826241018349999E-2</v>
      </c>
      <c r="AT162" s="8"/>
    </row>
    <row r="163" spans="1:46" x14ac:dyDescent="0.2">
      <c r="A163" s="32"/>
      <c r="B163" s="24"/>
      <c r="C163" s="24"/>
      <c r="D163" s="10">
        <v>22</v>
      </c>
      <c r="E163" s="10">
        <v>3</v>
      </c>
      <c r="F163" s="10">
        <v>3</v>
      </c>
      <c r="G163" s="10">
        <v>5</v>
      </c>
      <c r="H163" s="10">
        <v>4</v>
      </c>
      <c r="I163" s="10">
        <v>7</v>
      </c>
      <c r="J163" s="10">
        <v>4</v>
      </c>
      <c r="K163" s="10">
        <v>17</v>
      </c>
      <c r="L163" s="10">
        <v>10</v>
      </c>
      <c r="M163" s="10">
        <v>5</v>
      </c>
      <c r="N163" s="10">
        <v>5</v>
      </c>
      <c r="O163" s="10">
        <v>2</v>
      </c>
      <c r="P163" s="10">
        <v>3</v>
      </c>
      <c r="Q163" s="10">
        <v>0</v>
      </c>
      <c r="R163" s="10">
        <v>5</v>
      </c>
      <c r="S163" s="10">
        <v>2</v>
      </c>
      <c r="T163" s="10">
        <v>2</v>
      </c>
      <c r="U163" s="10">
        <v>6</v>
      </c>
      <c r="V163" s="10">
        <v>4</v>
      </c>
      <c r="W163" s="10">
        <v>3</v>
      </c>
      <c r="X163" s="10">
        <v>2</v>
      </c>
      <c r="Y163" s="10">
        <v>3</v>
      </c>
      <c r="Z163" s="10">
        <v>11</v>
      </c>
      <c r="AA163" s="10">
        <v>0</v>
      </c>
      <c r="AB163" s="10">
        <v>0</v>
      </c>
      <c r="AC163" s="10">
        <v>3</v>
      </c>
      <c r="AD163" s="10">
        <v>7</v>
      </c>
      <c r="AE163" s="10">
        <v>8</v>
      </c>
      <c r="AF163" s="10">
        <v>3</v>
      </c>
      <c r="AG163" s="10">
        <v>2</v>
      </c>
      <c r="AH163" s="10">
        <v>2</v>
      </c>
      <c r="AI163" s="10">
        <v>0</v>
      </c>
      <c r="AJ163" s="10">
        <v>2</v>
      </c>
      <c r="AK163" s="10">
        <v>3</v>
      </c>
      <c r="AL163" s="10">
        <v>0</v>
      </c>
      <c r="AM163" s="10">
        <v>0</v>
      </c>
      <c r="AN163" s="10">
        <v>6</v>
      </c>
      <c r="AO163" s="10">
        <v>2</v>
      </c>
      <c r="AP163" s="10">
        <v>0</v>
      </c>
      <c r="AQ163" s="10">
        <v>0</v>
      </c>
      <c r="AR163" s="10">
        <v>0</v>
      </c>
      <c r="AS163" s="10">
        <v>9</v>
      </c>
      <c r="AT163" s="8"/>
    </row>
    <row r="164" spans="1:46" x14ac:dyDescent="0.2">
      <c r="A164" s="32"/>
      <c r="B164" s="24"/>
      <c r="C164" s="24"/>
      <c r="D164" s="11" t="s">
        <v>118</v>
      </c>
      <c r="E164" s="11"/>
      <c r="F164" s="11"/>
      <c r="G164" s="11"/>
      <c r="H164" s="11"/>
      <c r="I164" s="11"/>
      <c r="J164" s="11"/>
      <c r="K164" s="11"/>
      <c r="L164" s="11"/>
      <c r="M164" s="11"/>
      <c r="N164" s="11"/>
      <c r="O164" s="12" t="s">
        <v>215</v>
      </c>
      <c r="P164" s="11"/>
      <c r="Q164" s="11"/>
      <c r="R164" s="11"/>
      <c r="S164" s="11"/>
      <c r="T164" s="11"/>
      <c r="U164" s="11"/>
      <c r="V164" s="11"/>
      <c r="W164" s="11"/>
      <c r="X164" s="11"/>
      <c r="Y164" s="12" t="s">
        <v>124</v>
      </c>
      <c r="Z164" s="12" t="s">
        <v>131</v>
      </c>
      <c r="AA164" s="11"/>
      <c r="AB164" s="11"/>
      <c r="AC164" s="11"/>
      <c r="AD164" s="12" t="s">
        <v>323</v>
      </c>
      <c r="AE164" s="12" t="s">
        <v>218</v>
      </c>
      <c r="AF164" s="11"/>
      <c r="AG164" s="11"/>
      <c r="AH164" s="11"/>
      <c r="AI164" s="11"/>
      <c r="AJ164" s="11"/>
      <c r="AK164" s="11"/>
      <c r="AL164" s="11"/>
      <c r="AM164" s="11"/>
      <c r="AN164" s="11"/>
      <c r="AO164" s="11"/>
      <c r="AP164" s="11"/>
      <c r="AQ164" s="11"/>
      <c r="AR164" s="11"/>
      <c r="AS164" s="11"/>
      <c r="AT164" s="8"/>
    </row>
    <row r="165" spans="1:46" x14ac:dyDescent="0.2">
      <c r="A165" s="26"/>
      <c r="B165" s="26"/>
      <c r="C165" s="23" t="s">
        <v>56</v>
      </c>
      <c r="D165" s="9">
        <v>1</v>
      </c>
      <c r="E165" s="9">
        <v>1</v>
      </c>
      <c r="F165" s="9">
        <v>1</v>
      </c>
      <c r="G165" s="9">
        <v>1</v>
      </c>
      <c r="H165" s="9">
        <v>1</v>
      </c>
      <c r="I165" s="9">
        <v>1</v>
      </c>
      <c r="J165" s="9">
        <v>1</v>
      </c>
      <c r="K165" s="9">
        <v>1</v>
      </c>
      <c r="L165" s="9">
        <v>1</v>
      </c>
      <c r="M165" s="9">
        <v>1</v>
      </c>
      <c r="N165" s="9">
        <v>1</v>
      </c>
      <c r="O165" s="9">
        <v>1</v>
      </c>
      <c r="P165" s="9">
        <v>1</v>
      </c>
      <c r="Q165" s="9">
        <v>1</v>
      </c>
      <c r="R165" s="9">
        <v>1</v>
      </c>
      <c r="S165" s="9">
        <v>1</v>
      </c>
      <c r="T165" s="9">
        <v>1</v>
      </c>
      <c r="U165" s="9">
        <v>1</v>
      </c>
      <c r="V165" s="9">
        <v>1</v>
      </c>
      <c r="W165" s="9">
        <v>1</v>
      </c>
      <c r="X165" s="9">
        <v>1</v>
      </c>
      <c r="Y165" s="9">
        <v>1</v>
      </c>
      <c r="Z165" s="9">
        <v>1</v>
      </c>
      <c r="AA165" s="9">
        <v>1</v>
      </c>
      <c r="AB165" s="9">
        <v>1</v>
      </c>
      <c r="AC165" s="9">
        <v>1</v>
      </c>
      <c r="AD165" s="9">
        <v>1</v>
      </c>
      <c r="AE165" s="9">
        <v>1</v>
      </c>
      <c r="AF165" s="9">
        <v>1</v>
      </c>
      <c r="AG165" s="9">
        <v>1</v>
      </c>
      <c r="AH165" s="9">
        <v>1</v>
      </c>
      <c r="AI165" s="9">
        <v>1</v>
      </c>
      <c r="AJ165" s="9">
        <v>1</v>
      </c>
      <c r="AK165" s="9">
        <v>1</v>
      </c>
      <c r="AL165" s="9">
        <v>1</v>
      </c>
      <c r="AM165" s="9">
        <v>1</v>
      </c>
      <c r="AN165" s="9">
        <v>1</v>
      </c>
      <c r="AO165" s="9">
        <v>1</v>
      </c>
      <c r="AP165" s="9">
        <v>1</v>
      </c>
      <c r="AQ165" s="9">
        <v>1</v>
      </c>
      <c r="AR165" s="9">
        <v>1</v>
      </c>
      <c r="AS165" s="9">
        <v>1</v>
      </c>
      <c r="AT165" s="8"/>
    </row>
    <row r="166" spans="1:46" x14ac:dyDescent="0.2">
      <c r="A166" s="32"/>
      <c r="B166" s="24"/>
      <c r="C166" s="24"/>
      <c r="D166" s="10">
        <v>748</v>
      </c>
      <c r="E166" s="10">
        <v>69</v>
      </c>
      <c r="F166" s="10">
        <v>140</v>
      </c>
      <c r="G166" s="10">
        <v>136</v>
      </c>
      <c r="H166" s="10">
        <v>158</v>
      </c>
      <c r="I166" s="10">
        <v>230</v>
      </c>
      <c r="J166" s="10">
        <v>407</v>
      </c>
      <c r="K166" s="10">
        <v>333</v>
      </c>
      <c r="L166" s="10">
        <v>361</v>
      </c>
      <c r="M166" s="10">
        <v>245</v>
      </c>
      <c r="N166" s="10">
        <v>127</v>
      </c>
      <c r="O166" s="10">
        <v>9</v>
      </c>
      <c r="P166" s="10">
        <v>51</v>
      </c>
      <c r="Q166" s="10">
        <v>35</v>
      </c>
      <c r="R166" s="10">
        <v>147</v>
      </c>
      <c r="S166" s="10">
        <v>88</v>
      </c>
      <c r="T166" s="10">
        <v>117</v>
      </c>
      <c r="U166" s="10">
        <v>178</v>
      </c>
      <c r="V166" s="10">
        <v>132</v>
      </c>
      <c r="W166" s="10">
        <v>59</v>
      </c>
      <c r="X166" s="10">
        <v>40</v>
      </c>
      <c r="Y166" s="10">
        <v>35</v>
      </c>
      <c r="Z166" s="10">
        <v>128</v>
      </c>
      <c r="AA166" s="10">
        <v>127</v>
      </c>
      <c r="AB166" s="10">
        <v>79</v>
      </c>
      <c r="AC166" s="10">
        <v>280</v>
      </c>
      <c r="AD166" s="10">
        <v>39</v>
      </c>
      <c r="AE166" s="10">
        <v>104</v>
      </c>
      <c r="AF166" s="10">
        <v>132</v>
      </c>
      <c r="AG166" s="10">
        <v>274</v>
      </c>
      <c r="AH166" s="10">
        <v>189</v>
      </c>
      <c r="AI166" s="10">
        <v>7</v>
      </c>
      <c r="AJ166" s="10">
        <v>143</v>
      </c>
      <c r="AK166" s="10">
        <v>40</v>
      </c>
      <c r="AL166" s="10">
        <v>14</v>
      </c>
      <c r="AM166" s="10">
        <v>29</v>
      </c>
      <c r="AN166" s="10">
        <v>93</v>
      </c>
      <c r="AO166" s="10">
        <v>36</v>
      </c>
      <c r="AP166" s="10">
        <v>3</v>
      </c>
      <c r="AQ166" s="10">
        <v>24</v>
      </c>
      <c r="AR166" s="10">
        <v>6</v>
      </c>
      <c r="AS166" s="10">
        <v>360</v>
      </c>
      <c r="AT166" s="8"/>
    </row>
    <row r="167" spans="1:46" x14ac:dyDescent="0.2">
      <c r="A167" s="32"/>
      <c r="B167" s="24"/>
      <c r="C167" s="24"/>
      <c r="D167" s="11" t="s">
        <v>118</v>
      </c>
      <c r="E167" s="11" t="s">
        <v>118</v>
      </c>
      <c r="F167" s="11" t="s">
        <v>118</v>
      </c>
      <c r="G167" s="11" t="s">
        <v>118</v>
      </c>
      <c r="H167" s="11" t="s">
        <v>118</v>
      </c>
      <c r="I167" s="11" t="s">
        <v>118</v>
      </c>
      <c r="J167" s="11" t="s">
        <v>118</v>
      </c>
      <c r="K167" s="11" t="s">
        <v>118</v>
      </c>
      <c r="L167" s="11" t="s">
        <v>118</v>
      </c>
      <c r="M167" s="11" t="s">
        <v>118</v>
      </c>
      <c r="N167" s="11" t="s">
        <v>118</v>
      </c>
      <c r="O167" s="11" t="s">
        <v>118</v>
      </c>
      <c r="P167" s="11" t="s">
        <v>118</v>
      </c>
      <c r="Q167" s="11" t="s">
        <v>118</v>
      </c>
      <c r="R167" s="11" t="s">
        <v>118</v>
      </c>
      <c r="S167" s="11" t="s">
        <v>118</v>
      </c>
      <c r="T167" s="11" t="s">
        <v>118</v>
      </c>
      <c r="U167" s="11" t="s">
        <v>118</v>
      </c>
      <c r="V167" s="11" t="s">
        <v>118</v>
      </c>
      <c r="W167" s="11" t="s">
        <v>118</v>
      </c>
      <c r="X167" s="11" t="s">
        <v>118</v>
      </c>
      <c r="Y167" s="11" t="s">
        <v>118</v>
      </c>
      <c r="Z167" s="11" t="s">
        <v>118</v>
      </c>
      <c r="AA167" s="11" t="s">
        <v>118</v>
      </c>
      <c r="AB167" s="11" t="s">
        <v>118</v>
      </c>
      <c r="AC167" s="11" t="s">
        <v>118</v>
      </c>
      <c r="AD167" s="11" t="s">
        <v>118</v>
      </c>
      <c r="AE167" s="11" t="s">
        <v>118</v>
      </c>
      <c r="AF167" s="11" t="s">
        <v>118</v>
      </c>
      <c r="AG167" s="11" t="s">
        <v>118</v>
      </c>
      <c r="AH167" s="11" t="s">
        <v>118</v>
      </c>
      <c r="AI167" s="11" t="s">
        <v>118</v>
      </c>
      <c r="AJ167" s="11" t="s">
        <v>118</v>
      </c>
      <c r="AK167" s="11" t="s">
        <v>118</v>
      </c>
      <c r="AL167" s="11" t="s">
        <v>118</v>
      </c>
      <c r="AM167" s="11" t="s">
        <v>118</v>
      </c>
      <c r="AN167" s="11" t="s">
        <v>118</v>
      </c>
      <c r="AO167" s="11" t="s">
        <v>118</v>
      </c>
      <c r="AP167" s="11" t="s">
        <v>118</v>
      </c>
      <c r="AQ167" s="11" t="s">
        <v>118</v>
      </c>
      <c r="AR167" s="11" t="s">
        <v>118</v>
      </c>
      <c r="AS167" s="11" t="s">
        <v>118</v>
      </c>
      <c r="AT167" s="8"/>
    </row>
    <row r="168" spans="1:46" x14ac:dyDescent="0.2">
      <c r="A168" s="26"/>
      <c r="B168" s="23" t="s">
        <v>324</v>
      </c>
      <c r="C168" s="23" t="s">
        <v>283</v>
      </c>
      <c r="D168" s="9">
        <v>0.49986889705330001</v>
      </c>
      <c r="E168" s="9">
        <v>0.64520285410330003</v>
      </c>
      <c r="F168" s="9">
        <v>0.50594797945119996</v>
      </c>
      <c r="G168" s="9">
        <v>0.45239915889060001</v>
      </c>
      <c r="H168" s="9">
        <v>0.45540940794759999</v>
      </c>
      <c r="I168" s="9">
        <v>0.46847234799210002</v>
      </c>
      <c r="J168" s="9">
        <v>0.55597018082600003</v>
      </c>
      <c r="K168" s="9">
        <v>0.43506079412760001</v>
      </c>
      <c r="L168" s="9">
        <v>0.42746901096470002</v>
      </c>
      <c r="M168" s="9">
        <v>0.57152611980659995</v>
      </c>
      <c r="N168" s="9">
        <v>0.55052508954449997</v>
      </c>
      <c r="O168" s="9">
        <v>0.56041969122399993</v>
      </c>
      <c r="P168" s="9">
        <v>0.57411169887509994</v>
      </c>
      <c r="Q168" s="9">
        <v>0.72407419904589998</v>
      </c>
      <c r="R168" s="9">
        <v>0.4465816388255</v>
      </c>
      <c r="S168" s="9">
        <v>0.53661902924880001</v>
      </c>
      <c r="T168" s="9">
        <v>0.44442633068339998</v>
      </c>
      <c r="U168" s="9">
        <v>0.4481311858432</v>
      </c>
      <c r="V168" s="9">
        <v>0.53089623861070001</v>
      </c>
      <c r="W168" s="9">
        <v>0.28147369222110002</v>
      </c>
      <c r="X168" s="9">
        <v>0.425240769425</v>
      </c>
      <c r="Y168" s="9">
        <v>0.29369946069149999</v>
      </c>
      <c r="Z168" s="9">
        <v>0.54799976790469995</v>
      </c>
      <c r="AA168" s="9">
        <v>0.49502612871590002</v>
      </c>
      <c r="AB168" s="9">
        <v>0.49018511365669998</v>
      </c>
      <c r="AC168" s="9">
        <v>0.58616382059819994</v>
      </c>
      <c r="AD168" s="9">
        <v>0.40469565914979999</v>
      </c>
      <c r="AE168" s="9">
        <v>0.23452340715680001</v>
      </c>
      <c r="AF168" s="9">
        <v>0.6027782221004</v>
      </c>
      <c r="AG168" s="9">
        <v>0.45205302094040001</v>
      </c>
      <c r="AH168" s="9">
        <v>0.65397315713479998</v>
      </c>
      <c r="AI168" s="9">
        <v>0.62022069635139998</v>
      </c>
      <c r="AJ168" s="9">
        <v>0.39714418535750001</v>
      </c>
      <c r="AK168" s="9">
        <v>0.50874111737899996</v>
      </c>
      <c r="AL168" s="9">
        <v>0.62931435252900003</v>
      </c>
      <c r="AM168" s="9">
        <v>0.50157044751000002</v>
      </c>
      <c r="AN168" s="9">
        <v>0.42886280596240001</v>
      </c>
      <c r="AO168" s="9">
        <v>0.52810523189329994</v>
      </c>
      <c r="AP168" s="9">
        <v>1</v>
      </c>
      <c r="AQ168" s="9">
        <v>0.63178394610139998</v>
      </c>
      <c r="AR168" s="9">
        <v>0.72177413761270004</v>
      </c>
      <c r="AS168" s="9">
        <v>0.53964885361580006</v>
      </c>
      <c r="AT168" s="8"/>
    </row>
    <row r="169" spans="1:46" x14ac:dyDescent="0.2">
      <c r="A169" s="32"/>
      <c r="B169" s="24"/>
      <c r="C169" s="24"/>
      <c r="D169" s="10">
        <v>358</v>
      </c>
      <c r="E169" s="10">
        <v>42</v>
      </c>
      <c r="F169" s="10">
        <v>68</v>
      </c>
      <c r="G169" s="10">
        <v>58</v>
      </c>
      <c r="H169" s="10">
        <v>72</v>
      </c>
      <c r="I169" s="10">
        <v>110</v>
      </c>
      <c r="J169" s="10">
        <v>220</v>
      </c>
      <c r="K169" s="10">
        <v>134</v>
      </c>
      <c r="L169" s="10">
        <v>159</v>
      </c>
      <c r="M169" s="10">
        <v>133</v>
      </c>
      <c r="N169" s="10">
        <v>60</v>
      </c>
      <c r="O169" s="10">
        <v>4</v>
      </c>
      <c r="P169" s="10">
        <v>31</v>
      </c>
      <c r="Q169" s="10">
        <v>25</v>
      </c>
      <c r="R169" s="10">
        <v>65</v>
      </c>
      <c r="S169" s="10">
        <v>45</v>
      </c>
      <c r="T169" s="10">
        <v>59</v>
      </c>
      <c r="U169" s="10">
        <v>72</v>
      </c>
      <c r="V169" s="10">
        <v>61</v>
      </c>
      <c r="W169" s="10">
        <v>16</v>
      </c>
      <c r="X169" s="10">
        <v>12</v>
      </c>
      <c r="Y169" s="10">
        <v>11</v>
      </c>
      <c r="Z169" s="10">
        <v>64</v>
      </c>
      <c r="AA169" s="10">
        <v>58</v>
      </c>
      <c r="AB169" s="10">
        <v>35</v>
      </c>
      <c r="AC169" s="10">
        <v>162</v>
      </c>
      <c r="AD169" s="10">
        <v>11</v>
      </c>
      <c r="AE169" s="10">
        <v>27</v>
      </c>
      <c r="AF169" s="10">
        <v>68</v>
      </c>
      <c r="AG169" s="10">
        <v>120</v>
      </c>
      <c r="AH169" s="10">
        <v>125</v>
      </c>
      <c r="AI169" s="10">
        <v>5</v>
      </c>
      <c r="AJ169" s="10">
        <v>47</v>
      </c>
      <c r="AK169" s="10">
        <v>17</v>
      </c>
      <c r="AL169" s="10">
        <v>9</v>
      </c>
      <c r="AM169" s="10">
        <v>14</v>
      </c>
      <c r="AN169" s="10">
        <v>44</v>
      </c>
      <c r="AO169" s="10">
        <v>18</v>
      </c>
      <c r="AP169" s="10">
        <v>3</v>
      </c>
      <c r="AQ169" s="10">
        <v>13</v>
      </c>
      <c r="AR169" s="10">
        <v>4</v>
      </c>
      <c r="AS169" s="10">
        <v>189</v>
      </c>
      <c r="AT169" s="8"/>
    </row>
    <row r="170" spans="1:46" x14ac:dyDescent="0.2">
      <c r="A170" s="32"/>
      <c r="B170" s="24"/>
      <c r="C170" s="24"/>
      <c r="D170" s="11" t="s">
        <v>118</v>
      </c>
      <c r="E170" s="11"/>
      <c r="F170" s="11"/>
      <c r="G170" s="11"/>
      <c r="H170" s="11"/>
      <c r="I170" s="11"/>
      <c r="J170" s="12" t="s">
        <v>125</v>
      </c>
      <c r="K170" s="11"/>
      <c r="L170" s="11"/>
      <c r="M170" s="12" t="s">
        <v>119</v>
      </c>
      <c r="N170" s="11"/>
      <c r="O170" s="11"/>
      <c r="P170" s="11"/>
      <c r="Q170" s="11"/>
      <c r="R170" s="11"/>
      <c r="S170" s="11"/>
      <c r="T170" s="11"/>
      <c r="U170" s="11"/>
      <c r="V170" s="11"/>
      <c r="W170" s="11"/>
      <c r="X170" s="11"/>
      <c r="Y170" s="11"/>
      <c r="Z170" s="11"/>
      <c r="AA170" s="11"/>
      <c r="AB170" s="11"/>
      <c r="AC170" s="12" t="s">
        <v>119</v>
      </c>
      <c r="AD170" s="11"/>
      <c r="AE170" s="11"/>
      <c r="AF170" s="12" t="s">
        <v>213</v>
      </c>
      <c r="AG170" s="12" t="s">
        <v>125</v>
      </c>
      <c r="AH170" s="12" t="s">
        <v>325</v>
      </c>
      <c r="AI170" s="11"/>
      <c r="AJ170" s="11"/>
      <c r="AK170" s="11"/>
      <c r="AL170" s="11"/>
      <c r="AM170" s="11"/>
      <c r="AN170" s="11"/>
      <c r="AO170" s="11"/>
      <c r="AP170" s="11"/>
      <c r="AQ170" s="11"/>
      <c r="AR170" s="11"/>
      <c r="AS170" s="11"/>
      <c r="AT170" s="8"/>
    </row>
    <row r="171" spans="1:46" x14ac:dyDescent="0.2">
      <c r="A171" s="26"/>
      <c r="B171" s="26"/>
      <c r="C171" s="23" t="s">
        <v>285</v>
      </c>
      <c r="D171" s="9">
        <v>0.29247348064500001</v>
      </c>
      <c r="E171" s="9">
        <v>0.26305637063580001</v>
      </c>
      <c r="F171" s="9">
        <v>0.25646431019030003</v>
      </c>
      <c r="G171" s="9">
        <v>0.26037051406290002</v>
      </c>
      <c r="H171" s="9">
        <v>0.3523920448024</v>
      </c>
      <c r="I171" s="9">
        <v>0.2996150632424</v>
      </c>
      <c r="J171" s="9">
        <v>0.3095743033658</v>
      </c>
      <c r="K171" s="9">
        <v>0.27370692804180002</v>
      </c>
      <c r="L171" s="9">
        <v>0.33584298757489989</v>
      </c>
      <c r="M171" s="9">
        <v>0.26907633878179998</v>
      </c>
      <c r="N171" s="9">
        <v>0.23822624284220001</v>
      </c>
      <c r="O171" s="9">
        <v>0.1794586518163</v>
      </c>
      <c r="P171" s="9">
        <v>0.2418068946843</v>
      </c>
      <c r="Q171" s="9">
        <v>8.8086012077000009E-2</v>
      </c>
      <c r="R171" s="9">
        <v>0.38436106831950001</v>
      </c>
      <c r="S171" s="9">
        <v>0.21849168698429999</v>
      </c>
      <c r="T171" s="9">
        <v>0.34729790746400002</v>
      </c>
      <c r="U171" s="9">
        <v>0.30556536878700002</v>
      </c>
      <c r="V171" s="9">
        <v>0.27800807263380001</v>
      </c>
      <c r="W171" s="9">
        <v>0.31124142617700001</v>
      </c>
      <c r="X171" s="9">
        <v>0.277222177008</v>
      </c>
      <c r="Y171" s="9">
        <v>0.2922412199578</v>
      </c>
      <c r="Z171" s="9">
        <v>0.1982782971208</v>
      </c>
      <c r="AA171" s="9">
        <v>0.3647086585191</v>
      </c>
      <c r="AB171" s="9">
        <v>0.31203637440100002</v>
      </c>
      <c r="AC171" s="9">
        <v>0.29726191725689999</v>
      </c>
      <c r="AD171" s="9">
        <v>0.27972267782240001</v>
      </c>
      <c r="AE171" s="9">
        <v>0.3250417927025</v>
      </c>
      <c r="AF171" s="9">
        <v>0.2163295894226</v>
      </c>
      <c r="AG171" s="9">
        <v>0.34967300450200001</v>
      </c>
      <c r="AH171" s="9">
        <v>0.27011558912290001</v>
      </c>
      <c r="AI171" s="9">
        <v>0.1802175623666</v>
      </c>
      <c r="AJ171" s="9">
        <v>0.36810669664849999</v>
      </c>
      <c r="AK171" s="9">
        <v>0.26947766699339998</v>
      </c>
      <c r="AL171" s="9">
        <v>0</v>
      </c>
      <c r="AM171" s="9">
        <v>0.33959583317649999</v>
      </c>
      <c r="AN171" s="9">
        <v>0.37454826289190002</v>
      </c>
      <c r="AO171" s="9">
        <v>0.22298773560929999</v>
      </c>
      <c r="AP171" s="9">
        <v>0</v>
      </c>
      <c r="AQ171" s="9">
        <v>0.14491137187309999</v>
      </c>
      <c r="AR171" s="9">
        <v>8.408336341962E-2</v>
      </c>
      <c r="AS171" s="9">
        <v>0.2702401013454</v>
      </c>
      <c r="AT171" s="8"/>
    </row>
    <row r="172" spans="1:46" x14ac:dyDescent="0.2">
      <c r="A172" s="32"/>
      <c r="B172" s="24"/>
      <c r="C172" s="24"/>
      <c r="D172" s="10">
        <v>229</v>
      </c>
      <c r="E172" s="10">
        <v>19</v>
      </c>
      <c r="F172" s="10">
        <v>38</v>
      </c>
      <c r="G172" s="10">
        <v>41</v>
      </c>
      <c r="H172" s="10">
        <v>56</v>
      </c>
      <c r="I172" s="10">
        <v>70</v>
      </c>
      <c r="J172" s="10">
        <v>130</v>
      </c>
      <c r="K172" s="10">
        <v>97</v>
      </c>
      <c r="L172" s="10">
        <v>117</v>
      </c>
      <c r="M172" s="10">
        <v>68</v>
      </c>
      <c r="N172" s="10">
        <v>40</v>
      </c>
      <c r="O172" s="10">
        <v>2</v>
      </c>
      <c r="P172" s="10">
        <v>13</v>
      </c>
      <c r="Q172" s="10">
        <v>4</v>
      </c>
      <c r="R172" s="10">
        <v>55</v>
      </c>
      <c r="S172" s="10">
        <v>21</v>
      </c>
      <c r="T172" s="10">
        <v>34</v>
      </c>
      <c r="U172" s="10">
        <v>60</v>
      </c>
      <c r="V172" s="10">
        <v>42</v>
      </c>
      <c r="W172" s="10">
        <v>20</v>
      </c>
      <c r="X172" s="10">
        <v>12</v>
      </c>
      <c r="Y172" s="10">
        <v>11</v>
      </c>
      <c r="Z172" s="10">
        <v>31</v>
      </c>
      <c r="AA172" s="10">
        <v>45</v>
      </c>
      <c r="AB172" s="10">
        <v>28</v>
      </c>
      <c r="AC172" s="10">
        <v>82</v>
      </c>
      <c r="AD172" s="10">
        <v>14</v>
      </c>
      <c r="AE172" s="10">
        <v>34</v>
      </c>
      <c r="AF172" s="10">
        <v>35</v>
      </c>
      <c r="AG172" s="10">
        <v>95</v>
      </c>
      <c r="AH172" s="10">
        <v>49</v>
      </c>
      <c r="AI172" s="10">
        <v>1</v>
      </c>
      <c r="AJ172" s="10">
        <v>62</v>
      </c>
      <c r="AK172" s="10">
        <v>10</v>
      </c>
      <c r="AL172" s="10">
        <v>0</v>
      </c>
      <c r="AM172" s="10">
        <v>10</v>
      </c>
      <c r="AN172" s="10">
        <v>31</v>
      </c>
      <c r="AO172" s="10">
        <v>9</v>
      </c>
      <c r="AP172" s="10">
        <v>0</v>
      </c>
      <c r="AQ172" s="10">
        <v>5</v>
      </c>
      <c r="AR172" s="10">
        <v>1</v>
      </c>
      <c r="AS172" s="10">
        <v>101</v>
      </c>
      <c r="AT172" s="8"/>
    </row>
    <row r="173" spans="1:46" x14ac:dyDescent="0.2">
      <c r="A173" s="32"/>
      <c r="B173" s="24"/>
      <c r="C173" s="24"/>
      <c r="D173" s="11" t="s">
        <v>118</v>
      </c>
      <c r="E173" s="11"/>
      <c r="F173" s="11"/>
      <c r="G173" s="11"/>
      <c r="H173" s="11"/>
      <c r="I173" s="11"/>
      <c r="J173" s="11"/>
      <c r="K173" s="11"/>
      <c r="L173" s="11"/>
      <c r="M173" s="11"/>
      <c r="N173" s="11"/>
      <c r="O173" s="11"/>
      <c r="P173" s="11"/>
      <c r="Q173" s="11"/>
      <c r="R173" s="12" t="s">
        <v>125</v>
      </c>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8"/>
    </row>
    <row r="174" spans="1:46" x14ac:dyDescent="0.2">
      <c r="A174" s="26"/>
      <c r="B174" s="26"/>
      <c r="C174" s="23" t="s">
        <v>288</v>
      </c>
      <c r="D174" s="9">
        <v>0.17105066997679999</v>
      </c>
      <c r="E174" s="9">
        <v>6.1827213004229997E-2</v>
      </c>
      <c r="F174" s="9">
        <v>0.20209878939260001</v>
      </c>
      <c r="G174" s="9">
        <v>0.20190374086890001</v>
      </c>
      <c r="H174" s="9">
        <v>0.15338302434250001</v>
      </c>
      <c r="I174" s="9">
        <v>0.2166531116424</v>
      </c>
      <c r="J174" s="9">
        <v>0.11380608012769999</v>
      </c>
      <c r="K174" s="9">
        <v>0.23824692355999999</v>
      </c>
      <c r="L174" s="9">
        <v>0.20842654021400001</v>
      </c>
      <c r="M174" s="9">
        <v>0.13312094231489999</v>
      </c>
      <c r="N174" s="9">
        <v>0.1455585796636</v>
      </c>
      <c r="O174" s="9">
        <v>0.1868431452813</v>
      </c>
      <c r="P174" s="9">
        <v>0.10078738036569999</v>
      </c>
      <c r="Q174" s="9">
        <v>0.1729028110186</v>
      </c>
      <c r="R174" s="9">
        <v>0.14249907797559999</v>
      </c>
      <c r="S174" s="9">
        <v>0.19521703191440001</v>
      </c>
      <c r="T174" s="9">
        <v>0.1623796378729</v>
      </c>
      <c r="U174" s="9">
        <v>0.2125442806291</v>
      </c>
      <c r="V174" s="9">
        <v>0.17503593005259999</v>
      </c>
      <c r="W174" s="9">
        <v>0.30547112196580001</v>
      </c>
      <c r="X174" s="9">
        <v>0.297537053567</v>
      </c>
      <c r="Y174" s="9">
        <v>0.30684430245580002</v>
      </c>
      <c r="Z174" s="9">
        <v>0.17794269463279999</v>
      </c>
      <c r="AA174" s="9">
        <v>0.1198030836765</v>
      </c>
      <c r="AB174" s="9">
        <v>0.1878975054184</v>
      </c>
      <c r="AC174" s="9">
        <v>0.1091574515447</v>
      </c>
      <c r="AD174" s="9">
        <v>0.16078729313430001</v>
      </c>
      <c r="AE174" s="9">
        <v>0.35745598669160011</v>
      </c>
      <c r="AF174" s="9">
        <v>0.1593983347881</v>
      </c>
      <c r="AG174" s="9">
        <v>0.17249339209459999</v>
      </c>
      <c r="AH174" s="9">
        <v>6.8925714995220003E-2</v>
      </c>
      <c r="AI174" s="9">
        <v>0.19956174128199999</v>
      </c>
      <c r="AJ174" s="9">
        <v>0.22349252763649999</v>
      </c>
      <c r="AK174" s="9">
        <v>0.21136971808999999</v>
      </c>
      <c r="AL174" s="9">
        <v>0.37068564747100002</v>
      </c>
      <c r="AM174" s="9">
        <v>0.1360876882507</v>
      </c>
      <c r="AN174" s="9">
        <v>0.11145876144190001</v>
      </c>
      <c r="AO174" s="9">
        <v>0.24890703249730001</v>
      </c>
      <c r="AP174" s="9">
        <v>0</v>
      </c>
      <c r="AQ174" s="9">
        <v>0.2233046820255</v>
      </c>
      <c r="AR174" s="9">
        <v>0.1941424989677</v>
      </c>
      <c r="AS174" s="9">
        <v>0.14292944047869999</v>
      </c>
      <c r="AT174" s="8"/>
    </row>
    <row r="175" spans="1:46" x14ac:dyDescent="0.2">
      <c r="A175" s="32"/>
      <c r="B175" s="24"/>
      <c r="C175" s="24"/>
      <c r="D175" s="10">
        <v>138</v>
      </c>
      <c r="E175" s="10">
        <v>6</v>
      </c>
      <c r="F175" s="10">
        <v>28</v>
      </c>
      <c r="G175" s="10">
        <v>30</v>
      </c>
      <c r="H175" s="10">
        <v>24</v>
      </c>
      <c r="I175" s="10">
        <v>48</v>
      </c>
      <c r="J175" s="10">
        <v>52</v>
      </c>
      <c r="K175" s="10">
        <v>85</v>
      </c>
      <c r="L175" s="10">
        <v>75</v>
      </c>
      <c r="M175" s="10">
        <v>38</v>
      </c>
      <c r="N175" s="10">
        <v>22</v>
      </c>
      <c r="O175" s="10">
        <v>2</v>
      </c>
      <c r="P175" s="10">
        <v>5</v>
      </c>
      <c r="Q175" s="10">
        <v>5</v>
      </c>
      <c r="R175" s="10">
        <v>22</v>
      </c>
      <c r="S175" s="10">
        <v>19</v>
      </c>
      <c r="T175" s="10">
        <v>20</v>
      </c>
      <c r="U175" s="10">
        <v>41</v>
      </c>
      <c r="V175" s="10">
        <v>26</v>
      </c>
      <c r="W175" s="10">
        <v>17</v>
      </c>
      <c r="X175" s="10">
        <v>16</v>
      </c>
      <c r="Y175" s="10">
        <v>11</v>
      </c>
      <c r="Z175" s="10">
        <v>25</v>
      </c>
      <c r="AA175" s="10">
        <v>21</v>
      </c>
      <c r="AB175" s="10">
        <v>15</v>
      </c>
      <c r="AC175" s="10">
        <v>33</v>
      </c>
      <c r="AD175" s="10">
        <v>7</v>
      </c>
      <c r="AE175" s="10">
        <v>38</v>
      </c>
      <c r="AF175" s="10">
        <v>26</v>
      </c>
      <c r="AG175" s="10">
        <v>52</v>
      </c>
      <c r="AH175" s="10">
        <v>14</v>
      </c>
      <c r="AI175" s="10">
        <v>1</v>
      </c>
      <c r="AJ175" s="10">
        <v>34</v>
      </c>
      <c r="AK175" s="10">
        <v>12</v>
      </c>
      <c r="AL175" s="10">
        <v>5</v>
      </c>
      <c r="AM175" s="10">
        <v>4</v>
      </c>
      <c r="AN175" s="10">
        <v>13</v>
      </c>
      <c r="AO175" s="10">
        <v>9</v>
      </c>
      <c r="AP175" s="10">
        <v>0</v>
      </c>
      <c r="AQ175" s="10">
        <v>6</v>
      </c>
      <c r="AR175" s="10">
        <v>1</v>
      </c>
      <c r="AS175" s="10">
        <v>54</v>
      </c>
      <c r="AT175" s="8"/>
    </row>
    <row r="176" spans="1:46" x14ac:dyDescent="0.2">
      <c r="A176" s="32"/>
      <c r="B176" s="24"/>
      <c r="C176" s="24"/>
      <c r="D176" s="11" t="s">
        <v>118</v>
      </c>
      <c r="E176" s="11"/>
      <c r="F176" s="11"/>
      <c r="G176" s="11"/>
      <c r="H176" s="11"/>
      <c r="I176" s="12" t="s">
        <v>119</v>
      </c>
      <c r="J176" s="11"/>
      <c r="K176" s="12" t="s">
        <v>120</v>
      </c>
      <c r="L176" s="11"/>
      <c r="M176" s="11"/>
      <c r="N176" s="11"/>
      <c r="O176" s="11"/>
      <c r="P176" s="11"/>
      <c r="Q176" s="11"/>
      <c r="R176" s="11"/>
      <c r="S176" s="11"/>
      <c r="T176" s="11"/>
      <c r="U176" s="11"/>
      <c r="V176" s="11"/>
      <c r="W176" s="12" t="s">
        <v>131</v>
      </c>
      <c r="X176" s="11"/>
      <c r="Y176" s="11"/>
      <c r="Z176" s="11"/>
      <c r="AA176" s="11"/>
      <c r="AB176" s="11"/>
      <c r="AC176" s="11"/>
      <c r="AD176" s="11"/>
      <c r="AE176" s="12" t="s">
        <v>326</v>
      </c>
      <c r="AF176" s="11"/>
      <c r="AG176" s="11"/>
      <c r="AH176" s="11"/>
      <c r="AI176" s="11"/>
      <c r="AJ176" s="11"/>
      <c r="AK176" s="11"/>
      <c r="AL176" s="11"/>
      <c r="AM176" s="11"/>
      <c r="AN176" s="11"/>
      <c r="AO176" s="11"/>
      <c r="AP176" s="11"/>
      <c r="AQ176" s="11"/>
      <c r="AR176" s="11"/>
      <c r="AS176" s="11"/>
      <c r="AT176" s="8"/>
    </row>
    <row r="177" spans="1:46" x14ac:dyDescent="0.2">
      <c r="A177" s="26"/>
      <c r="B177" s="26"/>
      <c r="C177" s="23" t="s">
        <v>291</v>
      </c>
      <c r="D177" s="9">
        <v>2.7938685342529999E-2</v>
      </c>
      <c r="E177" s="9">
        <v>2.189640246397E-2</v>
      </c>
      <c r="F177" s="9">
        <v>2.7959229974160001E-2</v>
      </c>
      <c r="G177" s="9">
        <v>5.2925294576509997E-2</v>
      </c>
      <c r="H177" s="9">
        <v>3.8815522907380003E-2</v>
      </c>
      <c r="I177" s="9">
        <v>1.1474589523149999E-2</v>
      </c>
      <c r="J177" s="9">
        <v>1.9317821494829999E-2</v>
      </c>
      <c r="K177" s="9">
        <v>3.8546499236969997E-2</v>
      </c>
      <c r="L177" s="9">
        <v>1.4239655178820001E-2</v>
      </c>
      <c r="M177" s="9">
        <v>2.41314595959E-2</v>
      </c>
      <c r="N177" s="9">
        <v>5.7690253633070003E-2</v>
      </c>
      <c r="O177" s="9">
        <v>7.3278511678380009E-2</v>
      </c>
      <c r="P177" s="9">
        <v>8.3294026074940006E-2</v>
      </c>
      <c r="Q177" s="9">
        <v>1.4936977858470001E-2</v>
      </c>
      <c r="R177" s="9">
        <v>1.4947928383639999E-2</v>
      </c>
      <c r="S177" s="9">
        <v>4.9672251852570001E-2</v>
      </c>
      <c r="T177" s="9">
        <v>3.8725622168849998E-2</v>
      </c>
      <c r="U177" s="9">
        <v>1.2258151082410001E-2</v>
      </c>
      <c r="V177" s="9">
        <v>1.1856855637589999E-2</v>
      </c>
      <c r="W177" s="9">
        <v>4.9803151650120003E-2</v>
      </c>
      <c r="X177" s="9">
        <v>0</v>
      </c>
      <c r="Y177" s="9">
        <v>9.4343941825319994E-2</v>
      </c>
      <c r="Z177" s="9">
        <v>5.6753130109990002E-2</v>
      </c>
      <c r="AA177" s="9">
        <v>2.0462129088470001E-2</v>
      </c>
      <c r="AB177" s="9">
        <v>9.881006523837001E-3</v>
      </c>
      <c r="AC177" s="9">
        <v>7.416810600146E-3</v>
      </c>
      <c r="AD177" s="9">
        <v>8.8610495742150006E-2</v>
      </c>
      <c r="AE177" s="9">
        <v>6.8965914537610001E-2</v>
      </c>
      <c r="AF177" s="9">
        <v>1.006171947473E-2</v>
      </c>
      <c r="AG177" s="9">
        <v>2.578058246309E-2</v>
      </c>
      <c r="AH177" s="9">
        <v>6.9855387470880003E-3</v>
      </c>
      <c r="AI177" s="9">
        <v>0</v>
      </c>
      <c r="AJ177" s="9">
        <v>1.1256590357530001E-2</v>
      </c>
      <c r="AK177" s="9">
        <v>0</v>
      </c>
      <c r="AL177" s="9">
        <v>0</v>
      </c>
      <c r="AM177" s="9">
        <v>2.2746031062730002E-2</v>
      </c>
      <c r="AN177" s="9">
        <v>6.4912516826799993E-2</v>
      </c>
      <c r="AO177" s="9">
        <v>0</v>
      </c>
      <c r="AP177" s="9">
        <v>0</v>
      </c>
      <c r="AQ177" s="9">
        <v>0</v>
      </c>
      <c r="AR177" s="9">
        <v>0</v>
      </c>
      <c r="AS177" s="9">
        <v>3.5610441285499998E-2</v>
      </c>
      <c r="AT177" s="8"/>
    </row>
    <row r="178" spans="1:46" x14ac:dyDescent="0.2">
      <c r="A178" s="32"/>
      <c r="B178" s="24"/>
      <c r="C178" s="24"/>
      <c r="D178" s="10">
        <v>17</v>
      </c>
      <c r="E178" s="10">
        <v>1</v>
      </c>
      <c r="F178" s="10">
        <v>4</v>
      </c>
      <c r="G178" s="10">
        <v>4</v>
      </c>
      <c r="H178" s="10">
        <v>6</v>
      </c>
      <c r="I178" s="10">
        <v>2</v>
      </c>
      <c r="J178" s="10">
        <v>5</v>
      </c>
      <c r="K178" s="10">
        <v>12</v>
      </c>
      <c r="L178" s="10">
        <v>6</v>
      </c>
      <c r="M178" s="10">
        <v>5</v>
      </c>
      <c r="N178" s="10">
        <v>4</v>
      </c>
      <c r="O178" s="10">
        <v>1</v>
      </c>
      <c r="P178" s="10">
        <v>2</v>
      </c>
      <c r="Q178" s="10">
        <v>1</v>
      </c>
      <c r="R178" s="10">
        <v>3</v>
      </c>
      <c r="S178" s="10">
        <v>3</v>
      </c>
      <c r="T178" s="10">
        <v>4</v>
      </c>
      <c r="U178" s="10">
        <v>2</v>
      </c>
      <c r="V178" s="10">
        <v>2</v>
      </c>
      <c r="W178" s="10">
        <v>2</v>
      </c>
      <c r="X178" s="10">
        <v>0</v>
      </c>
      <c r="Y178" s="10">
        <v>2</v>
      </c>
      <c r="Z178" s="10">
        <v>6</v>
      </c>
      <c r="AA178" s="10">
        <v>3</v>
      </c>
      <c r="AB178" s="10">
        <v>1</v>
      </c>
      <c r="AC178" s="10">
        <v>3</v>
      </c>
      <c r="AD178" s="10">
        <v>3</v>
      </c>
      <c r="AE178" s="10">
        <v>3</v>
      </c>
      <c r="AF178" s="10">
        <v>2</v>
      </c>
      <c r="AG178" s="10">
        <v>7</v>
      </c>
      <c r="AH178" s="10">
        <v>2</v>
      </c>
      <c r="AI178" s="10">
        <v>0</v>
      </c>
      <c r="AJ178" s="10">
        <v>1</v>
      </c>
      <c r="AK178" s="10">
        <v>0</v>
      </c>
      <c r="AL178" s="10">
        <v>0</v>
      </c>
      <c r="AM178" s="10">
        <v>1</v>
      </c>
      <c r="AN178" s="10">
        <v>3</v>
      </c>
      <c r="AO178" s="10">
        <v>0</v>
      </c>
      <c r="AP178" s="10">
        <v>0</v>
      </c>
      <c r="AQ178" s="10">
        <v>0</v>
      </c>
      <c r="AR178" s="10">
        <v>0</v>
      </c>
      <c r="AS178" s="10">
        <v>12</v>
      </c>
      <c r="AT178" s="8"/>
    </row>
    <row r="179" spans="1:46" x14ac:dyDescent="0.2">
      <c r="A179" s="32"/>
      <c r="B179" s="24"/>
      <c r="C179" s="24"/>
      <c r="D179" s="11" t="s">
        <v>118</v>
      </c>
      <c r="E179" s="11"/>
      <c r="F179" s="11"/>
      <c r="G179" s="11"/>
      <c r="H179" s="11"/>
      <c r="I179" s="11"/>
      <c r="J179" s="11"/>
      <c r="K179" s="11"/>
      <c r="L179" s="11"/>
      <c r="M179" s="11"/>
      <c r="N179" s="11"/>
      <c r="O179" s="11"/>
      <c r="P179" s="11"/>
      <c r="Q179" s="11"/>
      <c r="R179" s="11"/>
      <c r="S179" s="11"/>
      <c r="T179" s="11"/>
      <c r="U179" s="11"/>
      <c r="V179" s="11"/>
      <c r="W179" s="11"/>
      <c r="X179" s="11"/>
      <c r="Y179" s="12" t="s">
        <v>131</v>
      </c>
      <c r="Z179" s="11"/>
      <c r="AA179" s="11"/>
      <c r="AB179" s="11"/>
      <c r="AC179" s="11"/>
      <c r="AD179" s="12" t="s">
        <v>124</v>
      </c>
      <c r="AE179" s="11"/>
      <c r="AF179" s="11"/>
      <c r="AG179" s="11"/>
      <c r="AH179" s="11"/>
      <c r="AI179" s="11"/>
      <c r="AJ179" s="11"/>
      <c r="AK179" s="11"/>
      <c r="AL179" s="11"/>
      <c r="AM179" s="11"/>
      <c r="AN179" s="11"/>
      <c r="AO179" s="11"/>
      <c r="AP179" s="11"/>
      <c r="AQ179" s="11"/>
      <c r="AR179" s="11"/>
      <c r="AS179" s="11"/>
      <c r="AT179" s="8"/>
    </row>
    <row r="180" spans="1:46" x14ac:dyDescent="0.2">
      <c r="A180" s="26"/>
      <c r="B180" s="26"/>
      <c r="C180" s="23" t="s">
        <v>294</v>
      </c>
      <c r="D180" s="9">
        <v>8.6682669823000009E-3</v>
      </c>
      <c r="E180" s="9">
        <v>8.0171597926769998E-3</v>
      </c>
      <c r="F180" s="9">
        <v>7.5296909917129994E-3</v>
      </c>
      <c r="G180" s="9">
        <v>3.2401291601129999E-2</v>
      </c>
      <c r="H180" s="9">
        <v>0</v>
      </c>
      <c r="I180" s="9">
        <v>3.7848875999250001E-3</v>
      </c>
      <c r="J180" s="9">
        <v>1.3316141857859999E-3</v>
      </c>
      <c r="K180" s="9">
        <v>1.443885503368E-2</v>
      </c>
      <c r="L180" s="9">
        <v>1.40218060676E-2</v>
      </c>
      <c r="M180" s="9">
        <v>2.145139500757E-3</v>
      </c>
      <c r="N180" s="9">
        <v>7.9998343166650006E-3</v>
      </c>
      <c r="O180" s="9">
        <v>0</v>
      </c>
      <c r="P180" s="9">
        <v>0</v>
      </c>
      <c r="Q180" s="9">
        <v>0</v>
      </c>
      <c r="R180" s="9">
        <v>1.161028649579E-2</v>
      </c>
      <c r="S180" s="9">
        <v>0</v>
      </c>
      <c r="T180" s="9">
        <v>7.1705018108189997E-3</v>
      </c>
      <c r="U180" s="9">
        <v>2.1501013658260001E-2</v>
      </c>
      <c r="V180" s="9">
        <v>4.2029030652920001E-3</v>
      </c>
      <c r="W180" s="9">
        <v>5.2010607985919999E-2</v>
      </c>
      <c r="X180" s="9">
        <v>0</v>
      </c>
      <c r="Y180" s="9">
        <v>1.287107506965E-2</v>
      </c>
      <c r="Z180" s="9">
        <v>1.9026110231689999E-2</v>
      </c>
      <c r="AA180" s="9">
        <v>0</v>
      </c>
      <c r="AB180" s="9">
        <v>0</v>
      </c>
      <c r="AC180" s="9">
        <v>0</v>
      </c>
      <c r="AD180" s="9">
        <v>6.6183874151289998E-2</v>
      </c>
      <c r="AE180" s="9">
        <v>1.401289891151E-2</v>
      </c>
      <c r="AF180" s="9">
        <v>1.1432134214039999E-2</v>
      </c>
      <c r="AG180" s="9">
        <v>0</v>
      </c>
      <c r="AH180" s="9">
        <v>0</v>
      </c>
      <c r="AI180" s="9">
        <v>0</v>
      </c>
      <c r="AJ180" s="9">
        <v>0</v>
      </c>
      <c r="AK180" s="9">
        <v>1.04114975376E-2</v>
      </c>
      <c r="AL180" s="9">
        <v>0</v>
      </c>
      <c r="AM180" s="9">
        <v>0</v>
      </c>
      <c r="AN180" s="9">
        <v>2.021765287693E-2</v>
      </c>
      <c r="AO180" s="9">
        <v>0</v>
      </c>
      <c r="AP180" s="9">
        <v>0</v>
      </c>
      <c r="AQ180" s="9">
        <v>0</v>
      </c>
      <c r="AR180" s="9">
        <v>0</v>
      </c>
      <c r="AS180" s="9">
        <v>1.157116327461E-2</v>
      </c>
      <c r="AT180" s="8"/>
    </row>
    <row r="181" spans="1:46" x14ac:dyDescent="0.2">
      <c r="A181" s="32"/>
      <c r="B181" s="24"/>
      <c r="C181" s="24"/>
      <c r="D181" s="10">
        <v>8</v>
      </c>
      <c r="E181" s="10">
        <v>1</v>
      </c>
      <c r="F181" s="10">
        <v>2</v>
      </c>
      <c r="G181" s="10">
        <v>4</v>
      </c>
      <c r="H181" s="10">
        <v>0</v>
      </c>
      <c r="I181" s="10">
        <v>1</v>
      </c>
      <c r="J181" s="10">
        <v>1</v>
      </c>
      <c r="K181" s="10">
        <v>6</v>
      </c>
      <c r="L181" s="10">
        <v>5</v>
      </c>
      <c r="M181" s="10">
        <v>1</v>
      </c>
      <c r="N181" s="10">
        <v>2</v>
      </c>
      <c r="O181" s="10">
        <v>0</v>
      </c>
      <c r="P181" s="10">
        <v>0</v>
      </c>
      <c r="Q181" s="10">
        <v>0</v>
      </c>
      <c r="R181" s="10">
        <v>2</v>
      </c>
      <c r="S181" s="10">
        <v>0</v>
      </c>
      <c r="T181" s="10">
        <v>1</v>
      </c>
      <c r="U181" s="10">
        <v>4</v>
      </c>
      <c r="V181" s="10">
        <v>1</v>
      </c>
      <c r="W181" s="10">
        <v>4</v>
      </c>
      <c r="X181" s="10">
        <v>0</v>
      </c>
      <c r="Y181" s="10">
        <v>1</v>
      </c>
      <c r="Z181" s="10">
        <v>3</v>
      </c>
      <c r="AA181" s="10">
        <v>0</v>
      </c>
      <c r="AB181" s="10">
        <v>0</v>
      </c>
      <c r="AC181" s="10">
        <v>0</v>
      </c>
      <c r="AD181" s="10">
        <v>4</v>
      </c>
      <c r="AE181" s="10">
        <v>2</v>
      </c>
      <c r="AF181" s="10">
        <v>2</v>
      </c>
      <c r="AG181" s="10">
        <v>0</v>
      </c>
      <c r="AH181" s="10">
        <v>0</v>
      </c>
      <c r="AI181" s="10">
        <v>0</v>
      </c>
      <c r="AJ181" s="10">
        <v>0</v>
      </c>
      <c r="AK181" s="10">
        <v>1</v>
      </c>
      <c r="AL181" s="10">
        <v>0</v>
      </c>
      <c r="AM181" s="10">
        <v>0</v>
      </c>
      <c r="AN181" s="10">
        <v>2</v>
      </c>
      <c r="AO181" s="10">
        <v>0</v>
      </c>
      <c r="AP181" s="10">
        <v>0</v>
      </c>
      <c r="AQ181" s="10">
        <v>0</v>
      </c>
      <c r="AR181" s="10">
        <v>0</v>
      </c>
      <c r="AS181" s="10">
        <v>5</v>
      </c>
      <c r="AT181" s="8"/>
    </row>
    <row r="182" spans="1:46" x14ac:dyDescent="0.2">
      <c r="A182" s="32"/>
      <c r="B182" s="24"/>
      <c r="C182" s="24"/>
      <c r="D182" s="11" t="s">
        <v>118</v>
      </c>
      <c r="E182" s="11"/>
      <c r="F182" s="11"/>
      <c r="G182" s="11"/>
      <c r="H182" s="11"/>
      <c r="I182" s="11"/>
      <c r="J182" s="11"/>
      <c r="K182" s="12" t="s">
        <v>119</v>
      </c>
      <c r="L182" s="11"/>
      <c r="M182" s="11"/>
      <c r="N182" s="11"/>
      <c r="O182" s="11"/>
      <c r="P182" s="11"/>
      <c r="Q182" s="11"/>
      <c r="R182" s="11"/>
      <c r="S182" s="11"/>
      <c r="T182" s="11"/>
      <c r="U182" s="11"/>
      <c r="V182" s="11"/>
      <c r="W182" s="12" t="s">
        <v>231</v>
      </c>
      <c r="X182" s="11"/>
      <c r="Y182" s="11"/>
      <c r="Z182" s="11"/>
      <c r="AA182" s="11"/>
      <c r="AB182" s="11"/>
      <c r="AC182" s="11"/>
      <c r="AD182" s="12" t="s">
        <v>293</v>
      </c>
      <c r="AE182" s="11"/>
      <c r="AF182" s="11"/>
      <c r="AG182" s="11"/>
      <c r="AH182" s="11"/>
      <c r="AI182" s="11"/>
      <c r="AJ182" s="11"/>
      <c r="AK182" s="11"/>
      <c r="AL182" s="11"/>
      <c r="AM182" s="11"/>
      <c r="AN182" s="11"/>
      <c r="AO182" s="11"/>
      <c r="AP182" s="11"/>
      <c r="AQ182" s="11"/>
      <c r="AR182" s="11"/>
      <c r="AS182" s="11"/>
      <c r="AT182" s="8"/>
    </row>
    <row r="183" spans="1:46" x14ac:dyDescent="0.2">
      <c r="A183" s="26"/>
      <c r="B183" s="26"/>
      <c r="C183" s="23" t="s">
        <v>56</v>
      </c>
      <c r="D183" s="9">
        <v>1</v>
      </c>
      <c r="E183" s="9">
        <v>1</v>
      </c>
      <c r="F183" s="9">
        <v>1</v>
      </c>
      <c r="G183" s="9">
        <v>1</v>
      </c>
      <c r="H183" s="9">
        <v>1</v>
      </c>
      <c r="I183" s="9">
        <v>1</v>
      </c>
      <c r="J183" s="9">
        <v>1</v>
      </c>
      <c r="K183" s="9">
        <v>1</v>
      </c>
      <c r="L183" s="9">
        <v>1</v>
      </c>
      <c r="M183" s="9">
        <v>1</v>
      </c>
      <c r="N183" s="9">
        <v>1</v>
      </c>
      <c r="O183" s="9">
        <v>1</v>
      </c>
      <c r="P183" s="9">
        <v>1</v>
      </c>
      <c r="Q183" s="9">
        <v>1</v>
      </c>
      <c r="R183" s="9">
        <v>1</v>
      </c>
      <c r="S183" s="9">
        <v>1</v>
      </c>
      <c r="T183" s="9">
        <v>1</v>
      </c>
      <c r="U183" s="9">
        <v>1</v>
      </c>
      <c r="V183" s="9">
        <v>1</v>
      </c>
      <c r="W183" s="9">
        <v>1</v>
      </c>
      <c r="X183" s="9">
        <v>1</v>
      </c>
      <c r="Y183" s="9">
        <v>1</v>
      </c>
      <c r="Z183" s="9">
        <v>1</v>
      </c>
      <c r="AA183" s="9">
        <v>1</v>
      </c>
      <c r="AB183" s="9">
        <v>1</v>
      </c>
      <c r="AC183" s="9">
        <v>1</v>
      </c>
      <c r="AD183" s="9">
        <v>1</v>
      </c>
      <c r="AE183" s="9">
        <v>1</v>
      </c>
      <c r="AF183" s="9">
        <v>1</v>
      </c>
      <c r="AG183" s="9">
        <v>1</v>
      </c>
      <c r="AH183" s="9">
        <v>1</v>
      </c>
      <c r="AI183" s="9">
        <v>1</v>
      </c>
      <c r="AJ183" s="9">
        <v>1</v>
      </c>
      <c r="AK183" s="9">
        <v>1</v>
      </c>
      <c r="AL183" s="9">
        <v>1</v>
      </c>
      <c r="AM183" s="9">
        <v>1</v>
      </c>
      <c r="AN183" s="9">
        <v>1</v>
      </c>
      <c r="AO183" s="9">
        <v>1</v>
      </c>
      <c r="AP183" s="9">
        <v>1</v>
      </c>
      <c r="AQ183" s="9">
        <v>1</v>
      </c>
      <c r="AR183" s="9">
        <v>1</v>
      </c>
      <c r="AS183" s="9">
        <v>1</v>
      </c>
      <c r="AT183" s="8"/>
    </row>
    <row r="184" spans="1:46" x14ac:dyDescent="0.2">
      <c r="A184" s="32"/>
      <c r="B184" s="24"/>
      <c r="C184" s="24"/>
      <c r="D184" s="10">
        <v>750</v>
      </c>
      <c r="E184" s="10">
        <v>69</v>
      </c>
      <c r="F184" s="10">
        <v>140</v>
      </c>
      <c r="G184" s="10">
        <v>137</v>
      </c>
      <c r="H184" s="10">
        <v>158</v>
      </c>
      <c r="I184" s="10">
        <v>231</v>
      </c>
      <c r="J184" s="10">
        <v>408</v>
      </c>
      <c r="K184" s="10">
        <v>334</v>
      </c>
      <c r="L184" s="10">
        <v>362</v>
      </c>
      <c r="M184" s="10">
        <v>245</v>
      </c>
      <c r="N184" s="10">
        <v>128</v>
      </c>
      <c r="O184" s="10">
        <v>9</v>
      </c>
      <c r="P184" s="10">
        <v>51</v>
      </c>
      <c r="Q184" s="10">
        <v>35</v>
      </c>
      <c r="R184" s="10">
        <v>147</v>
      </c>
      <c r="S184" s="10">
        <v>88</v>
      </c>
      <c r="T184" s="10">
        <v>118</v>
      </c>
      <c r="U184" s="10">
        <v>179</v>
      </c>
      <c r="V184" s="10">
        <v>132</v>
      </c>
      <c r="W184" s="10">
        <v>59</v>
      </c>
      <c r="X184" s="10">
        <v>40</v>
      </c>
      <c r="Y184" s="10">
        <v>36</v>
      </c>
      <c r="Z184" s="10">
        <v>129</v>
      </c>
      <c r="AA184" s="10">
        <v>127</v>
      </c>
      <c r="AB184" s="10">
        <v>79</v>
      </c>
      <c r="AC184" s="10">
        <v>280</v>
      </c>
      <c r="AD184" s="10">
        <v>39</v>
      </c>
      <c r="AE184" s="10">
        <v>104</v>
      </c>
      <c r="AF184" s="10">
        <v>133</v>
      </c>
      <c r="AG184" s="10">
        <v>274</v>
      </c>
      <c r="AH184" s="10">
        <v>190</v>
      </c>
      <c r="AI184" s="10">
        <v>7</v>
      </c>
      <c r="AJ184" s="10">
        <v>144</v>
      </c>
      <c r="AK184" s="10">
        <v>40</v>
      </c>
      <c r="AL184" s="10">
        <v>14</v>
      </c>
      <c r="AM184" s="10">
        <v>29</v>
      </c>
      <c r="AN184" s="10">
        <v>93</v>
      </c>
      <c r="AO184" s="10">
        <v>36</v>
      </c>
      <c r="AP184" s="10">
        <v>3</v>
      </c>
      <c r="AQ184" s="10">
        <v>24</v>
      </c>
      <c r="AR184" s="10">
        <v>6</v>
      </c>
      <c r="AS184" s="10">
        <v>361</v>
      </c>
      <c r="AT184" s="8"/>
    </row>
    <row r="185" spans="1:46" x14ac:dyDescent="0.2">
      <c r="A185" s="32"/>
      <c r="B185" s="24"/>
      <c r="C185" s="24"/>
      <c r="D185" s="11" t="s">
        <v>118</v>
      </c>
      <c r="E185" s="11" t="s">
        <v>118</v>
      </c>
      <c r="F185" s="11" t="s">
        <v>118</v>
      </c>
      <c r="G185" s="11" t="s">
        <v>118</v>
      </c>
      <c r="H185" s="11" t="s">
        <v>118</v>
      </c>
      <c r="I185" s="11" t="s">
        <v>118</v>
      </c>
      <c r="J185" s="11" t="s">
        <v>118</v>
      </c>
      <c r="K185" s="11" t="s">
        <v>118</v>
      </c>
      <c r="L185" s="11" t="s">
        <v>118</v>
      </c>
      <c r="M185" s="11" t="s">
        <v>118</v>
      </c>
      <c r="N185" s="11" t="s">
        <v>118</v>
      </c>
      <c r="O185" s="11" t="s">
        <v>118</v>
      </c>
      <c r="P185" s="11" t="s">
        <v>118</v>
      </c>
      <c r="Q185" s="11" t="s">
        <v>118</v>
      </c>
      <c r="R185" s="11" t="s">
        <v>118</v>
      </c>
      <c r="S185" s="11" t="s">
        <v>118</v>
      </c>
      <c r="T185" s="11" t="s">
        <v>118</v>
      </c>
      <c r="U185" s="11" t="s">
        <v>118</v>
      </c>
      <c r="V185" s="11" t="s">
        <v>118</v>
      </c>
      <c r="W185" s="11" t="s">
        <v>118</v>
      </c>
      <c r="X185" s="11" t="s">
        <v>118</v>
      </c>
      <c r="Y185" s="11" t="s">
        <v>118</v>
      </c>
      <c r="Z185" s="11" t="s">
        <v>118</v>
      </c>
      <c r="AA185" s="11" t="s">
        <v>118</v>
      </c>
      <c r="AB185" s="11" t="s">
        <v>118</v>
      </c>
      <c r="AC185" s="11" t="s">
        <v>118</v>
      </c>
      <c r="AD185" s="11" t="s">
        <v>118</v>
      </c>
      <c r="AE185" s="11" t="s">
        <v>118</v>
      </c>
      <c r="AF185" s="11" t="s">
        <v>118</v>
      </c>
      <c r="AG185" s="11" t="s">
        <v>118</v>
      </c>
      <c r="AH185" s="11" t="s">
        <v>118</v>
      </c>
      <c r="AI185" s="11" t="s">
        <v>118</v>
      </c>
      <c r="AJ185" s="11" t="s">
        <v>118</v>
      </c>
      <c r="AK185" s="11" t="s">
        <v>118</v>
      </c>
      <c r="AL185" s="11" t="s">
        <v>118</v>
      </c>
      <c r="AM185" s="11" t="s">
        <v>118</v>
      </c>
      <c r="AN185" s="11" t="s">
        <v>118</v>
      </c>
      <c r="AO185" s="11" t="s">
        <v>118</v>
      </c>
      <c r="AP185" s="11" t="s">
        <v>118</v>
      </c>
      <c r="AQ185" s="11" t="s">
        <v>118</v>
      </c>
      <c r="AR185" s="11" t="s">
        <v>118</v>
      </c>
      <c r="AS185" s="11" t="s">
        <v>118</v>
      </c>
      <c r="AT185" s="8"/>
    </row>
    <row r="186" spans="1:46" x14ac:dyDescent="0.2">
      <c r="A186" s="26"/>
      <c r="B186" s="23" t="s">
        <v>327</v>
      </c>
      <c r="C186" s="23" t="s">
        <v>283</v>
      </c>
      <c r="D186" s="9">
        <v>0.32742073428950003</v>
      </c>
      <c r="E186" s="9">
        <v>0.34213474972309998</v>
      </c>
      <c r="F186" s="9">
        <v>0.186773783039</v>
      </c>
      <c r="G186" s="9">
        <v>0.35555113829849999</v>
      </c>
      <c r="H186" s="9">
        <v>0.28445535560570001</v>
      </c>
      <c r="I186" s="9">
        <v>0.41004400873390001</v>
      </c>
      <c r="J186" s="9">
        <v>0.29949018392929999</v>
      </c>
      <c r="K186" s="9">
        <v>0.35857848916410001</v>
      </c>
      <c r="L186" s="9">
        <v>0.33732063099499998</v>
      </c>
      <c r="M186" s="9">
        <v>0.32555870008900001</v>
      </c>
      <c r="N186" s="9">
        <v>0.28923494349470003</v>
      </c>
      <c r="O186" s="9">
        <v>0.58182670035999995</v>
      </c>
      <c r="P186" s="9">
        <v>0.47587738634190002</v>
      </c>
      <c r="Q186" s="9">
        <v>0.39798521002140003</v>
      </c>
      <c r="R186" s="9">
        <v>0.29079391948909999</v>
      </c>
      <c r="S186" s="9">
        <v>0.32838467582449998</v>
      </c>
      <c r="T186" s="9">
        <v>0.30316323624160002</v>
      </c>
      <c r="U186" s="9">
        <v>0.3057549944388</v>
      </c>
      <c r="V186" s="9">
        <v>0.3140076806523</v>
      </c>
      <c r="W186" s="9">
        <v>0.45668006143040002</v>
      </c>
      <c r="X186" s="9">
        <v>0.50811302651509993</v>
      </c>
      <c r="Y186" s="9">
        <v>0.3621015229133</v>
      </c>
      <c r="Z186" s="9">
        <v>0.31226895185600001</v>
      </c>
      <c r="AA186" s="9">
        <v>0.3010911906025</v>
      </c>
      <c r="AB186" s="9">
        <v>0.24164990971200001</v>
      </c>
      <c r="AC186" s="9">
        <v>0.30133124587709997</v>
      </c>
      <c r="AD186" s="9">
        <v>0.64918247273109997</v>
      </c>
      <c r="AE186" s="9">
        <v>0.30761923590669998</v>
      </c>
      <c r="AF186" s="9">
        <v>0.3883162839075</v>
      </c>
      <c r="AG186" s="9">
        <v>0.28827864388820001</v>
      </c>
      <c r="AH186" s="9">
        <v>0.25168028216749999</v>
      </c>
      <c r="AI186" s="9">
        <v>0.36339137005279998</v>
      </c>
      <c r="AJ186" s="9">
        <v>0.27652597353929997</v>
      </c>
      <c r="AK186" s="9">
        <v>0.34815102601140002</v>
      </c>
      <c r="AL186" s="9">
        <v>0.47537505074859998</v>
      </c>
      <c r="AM186" s="9">
        <v>0.57350587473360004</v>
      </c>
      <c r="AN186" s="9">
        <v>0.44020605632179999</v>
      </c>
      <c r="AO186" s="9">
        <v>0.53237868590369997</v>
      </c>
      <c r="AP186" s="9">
        <v>0.23263998535200001</v>
      </c>
      <c r="AQ186" s="9">
        <v>0.2556124813358</v>
      </c>
      <c r="AR186" s="9">
        <v>0.28516204376549997</v>
      </c>
      <c r="AS186" s="9">
        <v>0.27066142035840002</v>
      </c>
      <c r="AT186" s="8"/>
    </row>
    <row r="187" spans="1:46" x14ac:dyDescent="0.2">
      <c r="A187" s="32"/>
      <c r="B187" s="24"/>
      <c r="C187" s="24"/>
      <c r="D187" s="10">
        <v>245</v>
      </c>
      <c r="E187" s="10">
        <v>22</v>
      </c>
      <c r="F187" s="10">
        <v>28</v>
      </c>
      <c r="G187" s="10">
        <v>46</v>
      </c>
      <c r="H187" s="10">
        <v>45</v>
      </c>
      <c r="I187" s="10">
        <v>98</v>
      </c>
      <c r="J187" s="10">
        <v>125</v>
      </c>
      <c r="K187" s="10">
        <v>117</v>
      </c>
      <c r="L187" s="10">
        <v>123</v>
      </c>
      <c r="M187" s="10">
        <v>80</v>
      </c>
      <c r="N187" s="10">
        <v>36</v>
      </c>
      <c r="O187" s="10">
        <v>4</v>
      </c>
      <c r="P187" s="10">
        <v>22</v>
      </c>
      <c r="Q187" s="10">
        <v>14</v>
      </c>
      <c r="R187" s="10">
        <v>44</v>
      </c>
      <c r="S187" s="10">
        <v>28</v>
      </c>
      <c r="T187" s="10">
        <v>34</v>
      </c>
      <c r="U187" s="10">
        <v>58</v>
      </c>
      <c r="V187" s="10">
        <v>45</v>
      </c>
      <c r="W187" s="10">
        <v>27</v>
      </c>
      <c r="X187" s="10">
        <v>17</v>
      </c>
      <c r="Y187" s="10">
        <v>12</v>
      </c>
      <c r="Z187" s="10">
        <v>46</v>
      </c>
      <c r="AA187" s="10">
        <v>40</v>
      </c>
      <c r="AB187" s="10">
        <v>17</v>
      </c>
      <c r="AC187" s="10">
        <v>86</v>
      </c>
      <c r="AD187" s="10">
        <v>23</v>
      </c>
      <c r="AE187" s="10">
        <v>33</v>
      </c>
      <c r="AF187" s="10">
        <v>54</v>
      </c>
      <c r="AG187" s="10">
        <v>74</v>
      </c>
      <c r="AH187" s="10">
        <v>57</v>
      </c>
      <c r="AI187" s="10">
        <v>3</v>
      </c>
      <c r="AJ187" s="10">
        <v>43</v>
      </c>
      <c r="AK187" s="10">
        <v>14</v>
      </c>
      <c r="AL187" s="10">
        <v>6</v>
      </c>
      <c r="AM187" s="10">
        <v>14</v>
      </c>
      <c r="AN187" s="10">
        <v>40</v>
      </c>
      <c r="AO187" s="10">
        <v>15</v>
      </c>
      <c r="AP187" s="10">
        <v>1</v>
      </c>
      <c r="AQ187" s="10">
        <v>7</v>
      </c>
      <c r="AR187" s="10">
        <v>3</v>
      </c>
      <c r="AS187" s="10">
        <v>102</v>
      </c>
      <c r="AT187" s="8"/>
    </row>
    <row r="188" spans="1:46" x14ac:dyDescent="0.2">
      <c r="A188" s="32"/>
      <c r="B188" s="24"/>
      <c r="C188" s="24"/>
      <c r="D188" s="11" t="s">
        <v>118</v>
      </c>
      <c r="E188" s="11"/>
      <c r="F188" s="11"/>
      <c r="G188" s="11"/>
      <c r="H188" s="11"/>
      <c r="I188" s="12" t="s">
        <v>213</v>
      </c>
      <c r="J188" s="11"/>
      <c r="K188" s="11"/>
      <c r="L188" s="11"/>
      <c r="M188" s="11"/>
      <c r="N188" s="11"/>
      <c r="O188" s="11"/>
      <c r="P188" s="11"/>
      <c r="Q188" s="11"/>
      <c r="R188" s="11"/>
      <c r="S188" s="11"/>
      <c r="T188" s="11"/>
      <c r="U188" s="11"/>
      <c r="V188" s="11"/>
      <c r="W188" s="11"/>
      <c r="X188" s="11"/>
      <c r="Y188" s="11"/>
      <c r="Z188" s="11"/>
      <c r="AA188" s="11"/>
      <c r="AB188" s="11"/>
      <c r="AC188" s="11"/>
      <c r="AD188" s="12" t="s">
        <v>129</v>
      </c>
      <c r="AE188" s="11"/>
      <c r="AF188" s="11"/>
      <c r="AG188" s="11"/>
      <c r="AH188" s="11"/>
      <c r="AI188" s="11"/>
      <c r="AJ188" s="11"/>
      <c r="AK188" s="11"/>
      <c r="AL188" s="11"/>
      <c r="AM188" s="11"/>
      <c r="AN188" s="11"/>
      <c r="AO188" s="11"/>
      <c r="AP188" s="11"/>
      <c r="AQ188" s="11"/>
      <c r="AR188" s="11"/>
      <c r="AS188" s="11"/>
      <c r="AT188" s="8"/>
    </row>
    <row r="189" spans="1:46" x14ac:dyDescent="0.2">
      <c r="A189" s="26"/>
      <c r="B189" s="26"/>
      <c r="C189" s="23" t="s">
        <v>285</v>
      </c>
      <c r="D189" s="9">
        <v>0.41072514837230001</v>
      </c>
      <c r="E189" s="9">
        <v>0.37838161140740001</v>
      </c>
      <c r="F189" s="9">
        <v>0.45113683802870003</v>
      </c>
      <c r="G189" s="9">
        <v>0.37656995390710002</v>
      </c>
      <c r="H189" s="9">
        <v>0.4197560429562</v>
      </c>
      <c r="I189" s="9">
        <v>0.42904555506320002</v>
      </c>
      <c r="J189" s="9">
        <v>0.40369996923239998</v>
      </c>
      <c r="K189" s="9">
        <v>0.41676491638969998</v>
      </c>
      <c r="L189" s="9">
        <v>0.41592245296260011</v>
      </c>
      <c r="M189" s="9">
        <v>0.39238807961010003</v>
      </c>
      <c r="N189" s="9">
        <v>0.42949628946099999</v>
      </c>
      <c r="O189" s="9">
        <v>0.3062086539494</v>
      </c>
      <c r="P189" s="9">
        <v>0.4202468492525</v>
      </c>
      <c r="Q189" s="9">
        <v>0.21261882433359999</v>
      </c>
      <c r="R189" s="9">
        <v>0.41541528867350003</v>
      </c>
      <c r="S189" s="9">
        <v>0.3176350833137</v>
      </c>
      <c r="T189" s="9">
        <v>0.37025487026729997</v>
      </c>
      <c r="U189" s="9">
        <v>0.5121066597574</v>
      </c>
      <c r="V189" s="9">
        <v>0.4440747123846</v>
      </c>
      <c r="W189" s="9">
        <v>0.42722790916010001</v>
      </c>
      <c r="X189" s="9">
        <v>0.28726502550670002</v>
      </c>
      <c r="Y189" s="9">
        <v>0.4737203456513</v>
      </c>
      <c r="Z189" s="9">
        <v>0.46363535936720002</v>
      </c>
      <c r="AA189" s="9">
        <v>0.42683825680859999</v>
      </c>
      <c r="AB189" s="9">
        <v>0.43017915781650001</v>
      </c>
      <c r="AC189" s="9">
        <v>0.36983002750939997</v>
      </c>
      <c r="AD189" s="9">
        <v>0.31311631616109997</v>
      </c>
      <c r="AE189" s="9">
        <v>0.5115960252092</v>
      </c>
      <c r="AF189" s="9">
        <v>0.44276961802730003</v>
      </c>
      <c r="AG189" s="9">
        <v>0.39131301495569998</v>
      </c>
      <c r="AH189" s="9">
        <v>0.36109522845719999</v>
      </c>
      <c r="AI189" s="9">
        <v>0.63660862994720002</v>
      </c>
      <c r="AJ189" s="9">
        <v>0.49262116323749999</v>
      </c>
      <c r="AK189" s="9">
        <v>0.40288468316120002</v>
      </c>
      <c r="AL189" s="9">
        <v>0.44801582351469998</v>
      </c>
      <c r="AM189" s="9">
        <v>0.23955912285539999</v>
      </c>
      <c r="AN189" s="9">
        <v>0.39975453534490002</v>
      </c>
      <c r="AO189" s="9">
        <v>0.34761896905959999</v>
      </c>
      <c r="AP189" s="9">
        <v>0.48394358315929997</v>
      </c>
      <c r="AQ189" s="9">
        <v>0.39927928975709998</v>
      </c>
      <c r="AR189" s="9">
        <v>0</v>
      </c>
      <c r="AS189" s="9">
        <v>0.40513294691430002</v>
      </c>
      <c r="AT189" s="8"/>
    </row>
    <row r="190" spans="1:46" x14ac:dyDescent="0.2">
      <c r="A190" s="32"/>
      <c r="B190" s="24"/>
      <c r="C190" s="24"/>
      <c r="D190" s="10">
        <v>315</v>
      </c>
      <c r="E190" s="10">
        <v>25</v>
      </c>
      <c r="F190" s="10">
        <v>60</v>
      </c>
      <c r="G190" s="10">
        <v>58</v>
      </c>
      <c r="H190" s="10">
        <v>71</v>
      </c>
      <c r="I190" s="10">
        <v>97</v>
      </c>
      <c r="J190" s="10">
        <v>173</v>
      </c>
      <c r="K190" s="10">
        <v>138</v>
      </c>
      <c r="L190" s="10">
        <v>147</v>
      </c>
      <c r="M190" s="10">
        <v>100</v>
      </c>
      <c r="N190" s="10">
        <v>60</v>
      </c>
      <c r="O190" s="10">
        <v>4</v>
      </c>
      <c r="P190" s="10">
        <v>22</v>
      </c>
      <c r="Q190" s="10">
        <v>11</v>
      </c>
      <c r="R190" s="10">
        <v>59</v>
      </c>
      <c r="S190" s="10">
        <v>29</v>
      </c>
      <c r="T190" s="10">
        <v>49</v>
      </c>
      <c r="U190" s="10">
        <v>88</v>
      </c>
      <c r="V190" s="10">
        <v>57</v>
      </c>
      <c r="W190" s="10">
        <v>26</v>
      </c>
      <c r="X190" s="10">
        <v>15</v>
      </c>
      <c r="Y190" s="10">
        <v>19</v>
      </c>
      <c r="Z190" s="10">
        <v>60</v>
      </c>
      <c r="AA190" s="10">
        <v>48</v>
      </c>
      <c r="AB190" s="10">
        <v>37</v>
      </c>
      <c r="AC190" s="10">
        <v>110</v>
      </c>
      <c r="AD190" s="10">
        <v>14</v>
      </c>
      <c r="AE190" s="10">
        <v>55</v>
      </c>
      <c r="AF190" s="10">
        <v>60</v>
      </c>
      <c r="AG190" s="10">
        <v>109</v>
      </c>
      <c r="AH190" s="10">
        <v>71</v>
      </c>
      <c r="AI190" s="10">
        <v>4</v>
      </c>
      <c r="AJ190" s="10">
        <v>75</v>
      </c>
      <c r="AK190" s="10">
        <v>16</v>
      </c>
      <c r="AL190" s="10">
        <v>7</v>
      </c>
      <c r="AM190" s="10">
        <v>9</v>
      </c>
      <c r="AN190" s="10">
        <v>36</v>
      </c>
      <c r="AO190" s="10">
        <v>16</v>
      </c>
      <c r="AP190" s="10">
        <v>1</v>
      </c>
      <c r="AQ190" s="10">
        <v>10</v>
      </c>
      <c r="AR190" s="10">
        <v>0</v>
      </c>
      <c r="AS190" s="10">
        <v>145</v>
      </c>
      <c r="AT190" s="8"/>
    </row>
    <row r="191" spans="1:46" x14ac:dyDescent="0.2">
      <c r="A191" s="32"/>
      <c r="B191" s="24"/>
      <c r="C191" s="24"/>
      <c r="D191" s="11" t="s">
        <v>118</v>
      </c>
      <c r="E191" s="11"/>
      <c r="F191" s="11"/>
      <c r="G191" s="11"/>
      <c r="H191" s="11"/>
      <c r="I191" s="11"/>
      <c r="J191" s="11"/>
      <c r="K191" s="11"/>
      <c r="L191" s="11"/>
      <c r="M191" s="11"/>
      <c r="N191" s="11"/>
      <c r="O191" s="11"/>
      <c r="P191" s="11"/>
      <c r="Q191" s="11"/>
      <c r="R191" s="11"/>
      <c r="S191" s="11"/>
      <c r="T191" s="11"/>
      <c r="U191" s="12" t="s">
        <v>125</v>
      </c>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8"/>
    </row>
    <row r="192" spans="1:46" x14ac:dyDescent="0.2">
      <c r="A192" s="26"/>
      <c r="B192" s="26"/>
      <c r="C192" s="23" t="s">
        <v>288</v>
      </c>
      <c r="D192" s="9">
        <v>0.2385523546436</v>
      </c>
      <c r="E192" s="9">
        <v>0.23728874490349999</v>
      </c>
      <c r="F192" s="9">
        <v>0.33231995589059998</v>
      </c>
      <c r="G192" s="9">
        <v>0.26787890779439999</v>
      </c>
      <c r="H192" s="9">
        <v>0.25843201017970002</v>
      </c>
      <c r="I192" s="9">
        <v>0.15319808263519999</v>
      </c>
      <c r="J192" s="9">
        <v>0.27546316473260002</v>
      </c>
      <c r="K192" s="9">
        <v>0.1985547487315</v>
      </c>
      <c r="L192" s="9">
        <v>0.22770164873400001</v>
      </c>
      <c r="M192" s="9">
        <v>0.26815490332890002</v>
      </c>
      <c r="N192" s="9">
        <v>0.23014674745649999</v>
      </c>
      <c r="O192" s="9">
        <v>0.1119646456906</v>
      </c>
      <c r="P192" s="9">
        <v>7.9372471831960001E-2</v>
      </c>
      <c r="Q192" s="9">
        <v>0.36210413305569999</v>
      </c>
      <c r="R192" s="9">
        <v>0.28348546183610002</v>
      </c>
      <c r="S192" s="9">
        <v>0.30340627480420002</v>
      </c>
      <c r="T192" s="9">
        <v>0.31209024466649998</v>
      </c>
      <c r="U192" s="9">
        <v>0.14633269004900001</v>
      </c>
      <c r="V192" s="9">
        <v>0.23527866747019999</v>
      </c>
      <c r="W192" s="9">
        <v>0.1160920294095</v>
      </c>
      <c r="X192" s="9">
        <v>0.20462194797819999</v>
      </c>
      <c r="Y192" s="9">
        <v>9.9396945428119998E-2</v>
      </c>
      <c r="Z192" s="9">
        <v>0.2240956887769</v>
      </c>
      <c r="AA192" s="9">
        <v>0.25464553770370002</v>
      </c>
      <c r="AB192" s="9">
        <v>0.31198136748010002</v>
      </c>
      <c r="AC192" s="9">
        <v>0.28082009945519998</v>
      </c>
      <c r="AD192" s="9">
        <v>3.7701211107789998E-2</v>
      </c>
      <c r="AE192" s="9">
        <v>0.1559755026937</v>
      </c>
      <c r="AF192" s="9">
        <v>0.16144403815139999</v>
      </c>
      <c r="AG192" s="9">
        <v>0.31004084904439999</v>
      </c>
      <c r="AH192" s="9">
        <v>0.32561865236460003</v>
      </c>
      <c r="AI192" s="9">
        <v>0</v>
      </c>
      <c r="AJ192" s="9">
        <v>0.19821976929240001</v>
      </c>
      <c r="AK192" s="9">
        <v>0.2366579305225</v>
      </c>
      <c r="AL192" s="9">
        <v>7.660912573673001E-2</v>
      </c>
      <c r="AM192" s="9">
        <v>0.186935002411</v>
      </c>
      <c r="AN192" s="9">
        <v>0.1433243536661</v>
      </c>
      <c r="AO192" s="9">
        <v>0.1200023450367</v>
      </c>
      <c r="AP192" s="9">
        <v>0.28341643148880002</v>
      </c>
      <c r="AQ192" s="9">
        <v>0.29659879564109998</v>
      </c>
      <c r="AR192" s="9">
        <v>0.71483795623450008</v>
      </c>
      <c r="AS192" s="9">
        <v>0.29711660245819999</v>
      </c>
      <c r="AT192" s="8"/>
    </row>
    <row r="193" spans="1:46" x14ac:dyDescent="0.2">
      <c r="A193" s="32"/>
      <c r="B193" s="24"/>
      <c r="C193" s="24"/>
      <c r="D193" s="10">
        <v>178</v>
      </c>
      <c r="E193" s="10">
        <v>19</v>
      </c>
      <c r="F193" s="10">
        <v>48</v>
      </c>
      <c r="G193" s="10">
        <v>33</v>
      </c>
      <c r="H193" s="10">
        <v>40</v>
      </c>
      <c r="I193" s="10">
        <v>34</v>
      </c>
      <c r="J193" s="10">
        <v>104</v>
      </c>
      <c r="K193" s="10">
        <v>73</v>
      </c>
      <c r="L193" s="10">
        <v>86</v>
      </c>
      <c r="M193" s="10">
        <v>61</v>
      </c>
      <c r="N193" s="10">
        <v>30</v>
      </c>
      <c r="O193" s="10">
        <v>1</v>
      </c>
      <c r="P193" s="10">
        <v>6</v>
      </c>
      <c r="Q193" s="10">
        <v>9</v>
      </c>
      <c r="R193" s="10">
        <v>42</v>
      </c>
      <c r="S193" s="10">
        <v>28</v>
      </c>
      <c r="T193" s="10">
        <v>33</v>
      </c>
      <c r="U193" s="10">
        <v>31</v>
      </c>
      <c r="V193" s="10">
        <v>29</v>
      </c>
      <c r="W193" s="10">
        <v>6</v>
      </c>
      <c r="X193" s="10">
        <v>8</v>
      </c>
      <c r="Y193" s="10">
        <v>4</v>
      </c>
      <c r="Z193" s="10">
        <v>23</v>
      </c>
      <c r="AA193" s="10">
        <v>36</v>
      </c>
      <c r="AB193" s="10">
        <v>24</v>
      </c>
      <c r="AC193" s="10">
        <v>77</v>
      </c>
      <c r="AD193" s="10">
        <v>2</v>
      </c>
      <c r="AE193" s="10">
        <v>15</v>
      </c>
      <c r="AF193" s="10">
        <v>18</v>
      </c>
      <c r="AG193" s="10">
        <v>88</v>
      </c>
      <c r="AH193" s="10">
        <v>55</v>
      </c>
      <c r="AI193" s="10">
        <v>0</v>
      </c>
      <c r="AJ193" s="10">
        <v>25</v>
      </c>
      <c r="AK193" s="10">
        <v>9</v>
      </c>
      <c r="AL193" s="10">
        <v>1</v>
      </c>
      <c r="AM193" s="10">
        <v>6</v>
      </c>
      <c r="AN193" s="10">
        <v>16</v>
      </c>
      <c r="AO193" s="10">
        <v>5</v>
      </c>
      <c r="AP193" s="10">
        <v>1</v>
      </c>
      <c r="AQ193" s="10">
        <v>6</v>
      </c>
      <c r="AR193" s="10">
        <v>3</v>
      </c>
      <c r="AS193" s="10">
        <v>106</v>
      </c>
      <c r="AT193" s="8"/>
    </row>
    <row r="194" spans="1:46" x14ac:dyDescent="0.2">
      <c r="A194" s="32"/>
      <c r="B194" s="24"/>
      <c r="C194" s="24"/>
      <c r="D194" s="11" t="s">
        <v>118</v>
      </c>
      <c r="E194" s="11"/>
      <c r="F194" s="12" t="s">
        <v>124</v>
      </c>
      <c r="G194" s="11"/>
      <c r="H194" s="11"/>
      <c r="I194" s="11"/>
      <c r="J194" s="12" t="s">
        <v>125</v>
      </c>
      <c r="K194" s="11"/>
      <c r="L194" s="11"/>
      <c r="M194" s="11"/>
      <c r="N194" s="11"/>
      <c r="O194" s="11"/>
      <c r="P194" s="11"/>
      <c r="Q194" s="11"/>
      <c r="R194" s="11"/>
      <c r="S194" s="12" t="s">
        <v>119</v>
      </c>
      <c r="T194" s="12" t="s">
        <v>119</v>
      </c>
      <c r="U194" s="11"/>
      <c r="V194" s="11"/>
      <c r="W194" s="11"/>
      <c r="X194" s="11"/>
      <c r="Y194" s="11"/>
      <c r="Z194" s="11"/>
      <c r="AA194" s="11"/>
      <c r="AB194" s="11"/>
      <c r="AC194" s="11"/>
      <c r="AD194" s="11"/>
      <c r="AE194" s="11"/>
      <c r="AF194" s="11"/>
      <c r="AG194" s="12" t="s">
        <v>119</v>
      </c>
      <c r="AH194" s="12" t="s">
        <v>120</v>
      </c>
      <c r="AI194" s="11"/>
      <c r="AJ194" s="11"/>
      <c r="AK194" s="11"/>
      <c r="AL194" s="11"/>
      <c r="AM194" s="11"/>
      <c r="AN194" s="11"/>
      <c r="AO194" s="11"/>
      <c r="AP194" s="11"/>
      <c r="AQ194" s="11"/>
      <c r="AR194" s="12" t="s">
        <v>124</v>
      </c>
      <c r="AS194" s="11"/>
      <c r="AT194" s="8"/>
    </row>
    <row r="195" spans="1:46" x14ac:dyDescent="0.2">
      <c r="A195" s="26"/>
      <c r="B195" s="26"/>
      <c r="C195" s="23" t="s">
        <v>291</v>
      </c>
      <c r="D195" s="9">
        <v>2.3301762694620001E-2</v>
      </c>
      <c r="E195" s="9">
        <v>4.2194893966010012E-2</v>
      </c>
      <c r="F195" s="9">
        <v>2.9769423041719999E-2</v>
      </c>
      <c r="G195" s="9">
        <v>0</v>
      </c>
      <c r="H195" s="9">
        <v>3.7356591258290002E-2</v>
      </c>
      <c r="I195" s="9">
        <v>7.7123535677229996E-3</v>
      </c>
      <c r="J195" s="9">
        <v>2.1346682105769999E-2</v>
      </c>
      <c r="K195" s="9">
        <v>2.610184571469E-2</v>
      </c>
      <c r="L195" s="9">
        <v>1.9055267308330001E-2</v>
      </c>
      <c r="M195" s="9">
        <v>1.389831697202E-2</v>
      </c>
      <c r="N195" s="9">
        <v>5.1122019587790002E-2</v>
      </c>
      <c r="O195" s="9">
        <v>0</v>
      </c>
      <c r="P195" s="9">
        <v>2.4503292573690001E-2</v>
      </c>
      <c r="Q195" s="9">
        <v>2.7291832589309999E-2</v>
      </c>
      <c r="R195" s="9">
        <v>1.030533000131E-2</v>
      </c>
      <c r="S195" s="9">
        <v>5.0573966057639988E-2</v>
      </c>
      <c r="T195" s="9">
        <v>1.449164882462E-2</v>
      </c>
      <c r="U195" s="9">
        <v>3.5805655754879998E-2</v>
      </c>
      <c r="V195" s="9">
        <v>6.6389394929290014E-3</v>
      </c>
      <c r="W195" s="9">
        <v>0</v>
      </c>
      <c r="X195" s="9">
        <v>0</v>
      </c>
      <c r="Y195" s="9">
        <v>6.4781186007239991E-2</v>
      </c>
      <c r="Z195" s="9">
        <v>0</v>
      </c>
      <c r="AA195" s="9">
        <v>1.7425014885120001E-2</v>
      </c>
      <c r="AB195" s="9">
        <v>1.6189564991360001E-2</v>
      </c>
      <c r="AC195" s="9">
        <v>4.8018627158209988E-2</v>
      </c>
      <c r="AD195" s="9">
        <v>0</v>
      </c>
      <c r="AE195" s="9">
        <v>2.4809236190369999E-2</v>
      </c>
      <c r="AF195" s="9">
        <v>7.4700599138620002E-3</v>
      </c>
      <c r="AG195" s="9">
        <v>1.0367492111729999E-2</v>
      </c>
      <c r="AH195" s="9">
        <v>6.1605837010680002E-2</v>
      </c>
      <c r="AI195" s="9">
        <v>0</v>
      </c>
      <c r="AJ195" s="9">
        <v>3.263309393088E-2</v>
      </c>
      <c r="AK195" s="9">
        <v>1.230636030495E-2</v>
      </c>
      <c r="AL195" s="9">
        <v>0</v>
      </c>
      <c r="AM195" s="9">
        <v>0</v>
      </c>
      <c r="AN195" s="9">
        <v>1.6715054667220001E-2</v>
      </c>
      <c r="AO195" s="9">
        <v>0</v>
      </c>
      <c r="AP195" s="9">
        <v>0</v>
      </c>
      <c r="AQ195" s="9">
        <v>4.8509433266029987E-2</v>
      </c>
      <c r="AR195" s="9">
        <v>0</v>
      </c>
      <c r="AS195" s="9">
        <v>2.7089030268999999E-2</v>
      </c>
      <c r="AT195" s="8"/>
    </row>
    <row r="196" spans="1:46" x14ac:dyDescent="0.2">
      <c r="A196" s="32"/>
      <c r="B196" s="24"/>
      <c r="C196" s="24"/>
      <c r="D196" s="10">
        <v>12</v>
      </c>
      <c r="E196" s="10">
        <v>3</v>
      </c>
      <c r="F196" s="10">
        <v>4</v>
      </c>
      <c r="G196" s="10">
        <v>0</v>
      </c>
      <c r="H196" s="10">
        <v>2</v>
      </c>
      <c r="I196" s="10">
        <v>2</v>
      </c>
      <c r="J196" s="10">
        <v>6</v>
      </c>
      <c r="K196" s="10">
        <v>6</v>
      </c>
      <c r="L196" s="10">
        <v>6</v>
      </c>
      <c r="M196" s="10">
        <v>4</v>
      </c>
      <c r="N196" s="10">
        <v>2</v>
      </c>
      <c r="O196" s="10">
        <v>0</v>
      </c>
      <c r="P196" s="10">
        <v>1</v>
      </c>
      <c r="Q196" s="10">
        <v>1</v>
      </c>
      <c r="R196" s="10">
        <v>2</v>
      </c>
      <c r="S196" s="10">
        <v>3</v>
      </c>
      <c r="T196" s="10">
        <v>2</v>
      </c>
      <c r="U196" s="10">
        <v>2</v>
      </c>
      <c r="V196" s="10">
        <v>1</v>
      </c>
      <c r="W196" s="10">
        <v>0</v>
      </c>
      <c r="X196" s="10">
        <v>0</v>
      </c>
      <c r="Y196" s="10">
        <v>1</v>
      </c>
      <c r="Z196" s="10">
        <v>0</v>
      </c>
      <c r="AA196" s="10">
        <v>3</v>
      </c>
      <c r="AB196" s="10">
        <v>1</v>
      </c>
      <c r="AC196" s="10">
        <v>7</v>
      </c>
      <c r="AD196" s="10">
        <v>0</v>
      </c>
      <c r="AE196" s="10">
        <v>1</v>
      </c>
      <c r="AF196" s="10">
        <v>1</v>
      </c>
      <c r="AG196" s="10">
        <v>3</v>
      </c>
      <c r="AH196" s="10">
        <v>7</v>
      </c>
      <c r="AI196" s="10">
        <v>0</v>
      </c>
      <c r="AJ196" s="10">
        <v>1</v>
      </c>
      <c r="AK196" s="10">
        <v>1</v>
      </c>
      <c r="AL196" s="10">
        <v>0</v>
      </c>
      <c r="AM196" s="10">
        <v>0</v>
      </c>
      <c r="AN196" s="10">
        <v>1</v>
      </c>
      <c r="AO196" s="10">
        <v>0</v>
      </c>
      <c r="AP196" s="10">
        <v>0</v>
      </c>
      <c r="AQ196" s="10">
        <v>1</v>
      </c>
      <c r="AR196" s="10">
        <v>0</v>
      </c>
      <c r="AS196" s="10">
        <v>8</v>
      </c>
      <c r="AT196" s="8"/>
    </row>
    <row r="197" spans="1:46" x14ac:dyDescent="0.2">
      <c r="A197" s="32"/>
      <c r="B197" s="24"/>
      <c r="C197" s="24"/>
      <c r="D197" s="11" t="s">
        <v>118</v>
      </c>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8"/>
    </row>
    <row r="198" spans="1:46" x14ac:dyDescent="0.2">
      <c r="A198" s="26"/>
      <c r="B198" s="26"/>
      <c r="C198" s="23" t="s">
        <v>294</v>
      </c>
      <c r="D198" s="9">
        <v>0</v>
      </c>
      <c r="E198" s="9">
        <v>0</v>
      </c>
      <c r="F198" s="9">
        <v>0</v>
      </c>
      <c r="G198" s="9">
        <v>0</v>
      </c>
      <c r="H198" s="9">
        <v>0</v>
      </c>
      <c r="I198" s="9">
        <v>0</v>
      </c>
      <c r="J198" s="9">
        <v>0</v>
      </c>
      <c r="K198" s="9">
        <v>0</v>
      </c>
      <c r="L198" s="9">
        <v>0</v>
      </c>
      <c r="M198" s="9">
        <v>0</v>
      </c>
      <c r="N198" s="9">
        <v>0</v>
      </c>
      <c r="O198" s="9">
        <v>0</v>
      </c>
      <c r="P198" s="9">
        <v>0</v>
      </c>
      <c r="Q198" s="9">
        <v>0</v>
      </c>
      <c r="R198" s="9">
        <v>0</v>
      </c>
      <c r="S198" s="9">
        <v>0</v>
      </c>
      <c r="T198" s="9">
        <v>0</v>
      </c>
      <c r="U198" s="9">
        <v>0</v>
      </c>
      <c r="V198" s="9">
        <v>0</v>
      </c>
      <c r="W198" s="9">
        <v>0</v>
      </c>
      <c r="X198" s="9">
        <v>0</v>
      </c>
      <c r="Y198" s="9">
        <v>0</v>
      </c>
      <c r="Z198" s="9">
        <v>0</v>
      </c>
      <c r="AA198" s="9">
        <v>0</v>
      </c>
      <c r="AB198" s="9">
        <v>0</v>
      </c>
      <c r="AC198" s="9">
        <v>0</v>
      </c>
      <c r="AD198" s="9">
        <v>0</v>
      </c>
      <c r="AE198" s="9">
        <v>0</v>
      </c>
      <c r="AF198" s="9">
        <v>0</v>
      </c>
      <c r="AG198" s="9">
        <v>0</v>
      </c>
      <c r="AH198" s="9">
        <v>0</v>
      </c>
      <c r="AI198" s="9">
        <v>0</v>
      </c>
      <c r="AJ198" s="9">
        <v>0</v>
      </c>
      <c r="AK198" s="9">
        <v>0</v>
      </c>
      <c r="AL198" s="9">
        <v>0</v>
      </c>
      <c r="AM198" s="9">
        <v>0</v>
      </c>
      <c r="AN198" s="9">
        <v>0</v>
      </c>
      <c r="AO198" s="9">
        <v>0</v>
      </c>
      <c r="AP198" s="9">
        <v>0</v>
      </c>
      <c r="AQ198" s="9">
        <v>0</v>
      </c>
      <c r="AR198" s="9">
        <v>0</v>
      </c>
      <c r="AS198" s="9">
        <v>0</v>
      </c>
      <c r="AT198" s="8"/>
    </row>
    <row r="199" spans="1:46" x14ac:dyDescent="0.2">
      <c r="A199" s="32"/>
      <c r="B199" s="24"/>
      <c r="C199" s="24"/>
      <c r="D199" s="10">
        <v>0</v>
      </c>
      <c r="E199" s="10">
        <v>0</v>
      </c>
      <c r="F199" s="10">
        <v>0</v>
      </c>
      <c r="G199" s="10">
        <v>0</v>
      </c>
      <c r="H199" s="10">
        <v>0</v>
      </c>
      <c r="I199" s="10">
        <v>0</v>
      </c>
      <c r="J199" s="10">
        <v>0</v>
      </c>
      <c r="K199" s="10">
        <v>0</v>
      </c>
      <c r="L199" s="10">
        <v>0</v>
      </c>
      <c r="M199" s="10">
        <v>0</v>
      </c>
      <c r="N199" s="10">
        <v>0</v>
      </c>
      <c r="O199" s="10">
        <v>0</v>
      </c>
      <c r="P199" s="10">
        <v>0</v>
      </c>
      <c r="Q199" s="10">
        <v>0</v>
      </c>
      <c r="R199" s="10">
        <v>0</v>
      </c>
      <c r="S199" s="10">
        <v>0</v>
      </c>
      <c r="T199" s="10">
        <v>0</v>
      </c>
      <c r="U199" s="10">
        <v>0</v>
      </c>
      <c r="V199" s="10">
        <v>0</v>
      </c>
      <c r="W199" s="10">
        <v>0</v>
      </c>
      <c r="X199" s="10">
        <v>0</v>
      </c>
      <c r="Y199" s="10">
        <v>0</v>
      </c>
      <c r="Z199" s="10">
        <v>0</v>
      </c>
      <c r="AA199" s="10">
        <v>0</v>
      </c>
      <c r="AB199" s="10">
        <v>0</v>
      </c>
      <c r="AC199" s="10">
        <v>0</v>
      </c>
      <c r="AD199" s="10">
        <v>0</v>
      </c>
      <c r="AE199" s="10">
        <v>0</v>
      </c>
      <c r="AF199" s="10">
        <v>0</v>
      </c>
      <c r="AG199" s="10">
        <v>0</v>
      </c>
      <c r="AH199" s="10">
        <v>0</v>
      </c>
      <c r="AI199" s="10">
        <v>0</v>
      </c>
      <c r="AJ199" s="10">
        <v>0</v>
      </c>
      <c r="AK199" s="10">
        <v>0</v>
      </c>
      <c r="AL199" s="10">
        <v>0</v>
      </c>
      <c r="AM199" s="10">
        <v>0</v>
      </c>
      <c r="AN199" s="10">
        <v>0</v>
      </c>
      <c r="AO199" s="10">
        <v>0</v>
      </c>
      <c r="AP199" s="10">
        <v>0</v>
      </c>
      <c r="AQ199" s="10">
        <v>0</v>
      </c>
      <c r="AR199" s="10">
        <v>0</v>
      </c>
      <c r="AS199" s="10">
        <v>0</v>
      </c>
      <c r="AT199" s="8"/>
    </row>
    <row r="200" spans="1:46" x14ac:dyDescent="0.2">
      <c r="A200" s="32"/>
      <c r="B200" s="24"/>
      <c r="C200" s="24"/>
      <c r="D200" s="11" t="s">
        <v>118</v>
      </c>
      <c r="E200" s="11" t="s">
        <v>118</v>
      </c>
      <c r="F200" s="11" t="s">
        <v>118</v>
      </c>
      <c r="G200" s="11" t="s">
        <v>118</v>
      </c>
      <c r="H200" s="11" t="s">
        <v>118</v>
      </c>
      <c r="I200" s="11" t="s">
        <v>118</v>
      </c>
      <c r="J200" s="11" t="s">
        <v>118</v>
      </c>
      <c r="K200" s="11" t="s">
        <v>118</v>
      </c>
      <c r="L200" s="11" t="s">
        <v>118</v>
      </c>
      <c r="M200" s="11" t="s">
        <v>118</v>
      </c>
      <c r="N200" s="11" t="s">
        <v>118</v>
      </c>
      <c r="O200" s="11" t="s">
        <v>118</v>
      </c>
      <c r="P200" s="11" t="s">
        <v>118</v>
      </c>
      <c r="Q200" s="11" t="s">
        <v>118</v>
      </c>
      <c r="R200" s="11" t="s">
        <v>118</v>
      </c>
      <c r="S200" s="11" t="s">
        <v>118</v>
      </c>
      <c r="T200" s="11" t="s">
        <v>118</v>
      </c>
      <c r="U200" s="11" t="s">
        <v>118</v>
      </c>
      <c r="V200" s="11" t="s">
        <v>118</v>
      </c>
      <c r="W200" s="11" t="s">
        <v>118</v>
      </c>
      <c r="X200" s="11" t="s">
        <v>118</v>
      </c>
      <c r="Y200" s="11" t="s">
        <v>118</v>
      </c>
      <c r="Z200" s="11" t="s">
        <v>118</v>
      </c>
      <c r="AA200" s="11" t="s">
        <v>118</v>
      </c>
      <c r="AB200" s="11" t="s">
        <v>118</v>
      </c>
      <c r="AC200" s="11" t="s">
        <v>118</v>
      </c>
      <c r="AD200" s="11" t="s">
        <v>118</v>
      </c>
      <c r="AE200" s="11" t="s">
        <v>118</v>
      </c>
      <c r="AF200" s="11" t="s">
        <v>118</v>
      </c>
      <c r="AG200" s="11" t="s">
        <v>118</v>
      </c>
      <c r="AH200" s="11" t="s">
        <v>118</v>
      </c>
      <c r="AI200" s="11" t="s">
        <v>118</v>
      </c>
      <c r="AJ200" s="11" t="s">
        <v>118</v>
      </c>
      <c r="AK200" s="11" t="s">
        <v>118</v>
      </c>
      <c r="AL200" s="11" t="s">
        <v>118</v>
      </c>
      <c r="AM200" s="11" t="s">
        <v>118</v>
      </c>
      <c r="AN200" s="11" t="s">
        <v>118</v>
      </c>
      <c r="AO200" s="11" t="s">
        <v>118</v>
      </c>
      <c r="AP200" s="11" t="s">
        <v>118</v>
      </c>
      <c r="AQ200" s="11" t="s">
        <v>118</v>
      </c>
      <c r="AR200" s="11" t="s">
        <v>118</v>
      </c>
      <c r="AS200" s="11" t="s">
        <v>118</v>
      </c>
      <c r="AT200" s="8"/>
    </row>
    <row r="201" spans="1:46" x14ac:dyDescent="0.2">
      <c r="A201" s="26"/>
      <c r="B201" s="26"/>
      <c r="C201" s="23" t="s">
        <v>56</v>
      </c>
      <c r="D201" s="9">
        <v>1</v>
      </c>
      <c r="E201" s="9">
        <v>1</v>
      </c>
      <c r="F201" s="9">
        <v>1</v>
      </c>
      <c r="G201" s="9">
        <v>1</v>
      </c>
      <c r="H201" s="9">
        <v>1</v>
      </c>
      <c r="I201" s="9">
        <v>1</v>
      </c>
      <c r="J201" s="9">
        <v>1</v>
      </c>
      <c r="K201" s="9">
        <v>1</v>
      </c>
      <c r="L201" s="9">
        <v>1</v>
      </c>
      <c r="M201" s="9">
        <v>1</v>
      </c>
      <c r="N201" s="9">
        <v>1</v>
      </c>
      <c r="O201" s="9">
        <v>1</v>
      </c>
      <c r="P201" s="9">
        <v>1</v>
      </c>
      <c r="Q201" s="9">
        <v>1</v>
      </c>
      <c r="R201" s="9">
        <v>1</v>
      </c>
      <c r="S201" s="9">
        <v>1</v>
      </c>
      <c r="T201" s="9">
        <v>1</v>
      </c>
      <c r="U201" s="9">
        <v>1</v>
      </c>
      <c r="V201" s="9">
        <v>1</v>
      </c>
      <c r="W201" s="9">
        <v>1</v>
      </c>
      <c r="X201" s="9">
        <v>1</v>
      </c>
      <c r="Y201" s="9">
        <v>1</v>
      </c>
      <c r="Z201" s="9">
        <v>1</v>
      </c>
      <c r="AA201" s="9">
        <v>1</v>
      </c>
      <c r="AB201" s="9">
        <v>1</v>
      </c>
      <c r="AC201" s="9">
        <v>1</v>
      </c>
      <c r="AD201" s="9">
        <v>1</v>
      </c>
      <c r="AE201" s="9">
        <v>1</v>
      </c>
      <c r="AF201" s="9">
        <v>1</v>
      </c>
      <c r="AG201" s="9">
        <v>1</v>
      </c>
      <c r="AH201" s="9">
        <v>1</v>
      </c>
      <c r="AI201" s="9">
        <v>1</v>
      </c>
      <c r="AJ201" s="9">
        <v>1</v>
      </c>
      <c r="AK201" s="9">
        <v>1</v>
      </c>
      <c r="AL201" s="9">
        <v>1</v>
      </c>
      <c r="AM201" s="9">
        <v>1</v>
      </c>
      <c r="AN201" s="9">
        <v>1</v>
      </c>
      <c r="AO201" s="9">
        <v>1</v>
      </c>
      <c r="AP201" s="9">
        <v>1</v>
      </c>
      <c r="AQ201" s="9">
        <v>1</v>
      </c>
      <c r="AR201" s="9">
        <v>1</v>
      </c>
      <c r="AS201" s="9">
        <v>1</v>
      </c>
      <c r="AT201" s="8"/>
    </row>
    <row r="202" spans="1:46" x14ac:dyDescent="0.2">
      <c r="A202" s="32"/>
      <c r="B202" s="24"/>
      <c r="C202" s="24"/>
      <c r="D202" s="10">
        <v>750</v>
      </c>
      <c r="E202" s="10">
        <v>69</v>
      </c>
      <c r="F202" s="10">
        <v>140</v>
      </c>
      <c r="G202" s="10">
        <v>137</v>
      </c>
      <c r="H202" s="10">
        <v>158</v>
      </c>
      <c r="I202" s="10">
        <v>231</v>
      </c>
      <c r="J202" s="10">
        <v>408</v>
      </c>
      <c r="K202" s="10">
        <v>334</v>
      </c>
      <c r="L202" s="10">
        <v>362</v>
      </c>
      <c r="M202" s="10">
        <v>245</v>
      </c>
      <c r="N202" s="10">
        <v>128</v>
      </c>
      <c r="O202" s="10">
        <v>9</v>
      </c>
      <c r="P202" s="10">
        <v>51</v>
      </c>
      <c r="Q202" s="10">
        <v>35</v>
      </c>
      <c r="R202" s="10">
        <v>147</v>
      </c>
      <c r="S202" s="10">
        <v>88</v>
      </c>
      <c r="T202" s="10">
        <v>118</v>
      </c>
      <c r="U202" s="10">
        <v>179</v>
      </c>
      <c r="V202" s="10">
        <v>132</v>
      </c>
      <c r="W202" s="10">
        <v>59</v>
      </c>
      <c r="X202" s="10">
        <v>40</v>
      </c>
      <c r="Y202" s="10">
        <v>36</v>
      </c>
      <c r="Z202" s="10">
        <v>129</v>
      </c>
      <c r="AA202" s="10">
        <v>127</v>
      </c>
      <c r="AB202" s="10">
        <v>79</v>
      </c>
      <c r="AC202" s="10">
        <v>280</v>
      </c>
      <c r="AD202" s="10">
        <v>39</v>
      </c>
      <c r="AE202" s="10">
        <v>104</v>
      </c>
      <c r="AF202" s="10">
        <v>133</v>
      </c>
      <c r="AG202" s="10">
        <v>274</v>
      </c>
      <c r="AH202" s="10">
        <v>190</v>
      </c>
      <c r="AI202" s="10">
        <v>7</v>
      </c>
      <c r="AJ202" s="10">
        <v>144</v>
      </c>
      <c r="AK202" s="10">
        <v>40</v>
      </c>
      <c r="AL202" s="10">
        <v>14</v>
      </c>
      <c r="AM202" s="10">
        <v>29</v>
      </c>
      <c r="AN202" s="10">
        <v>93</v>
      </c>
      <c r="AO202" s="10">
        <v>36</v>
      </c>
      <c r="AP202" s="10">
        <v>3</v>
      </c>
      <c r="AQ202" s="10">
        <v>24</v>
      </c>
      <c r="AR202" s="10">
        <v>6</v>
      </c>
      <c r="AS202" s="10">
        <v>361</v>
      </c>
      <c r="AT202" s="8"/>
    </row>
    <row r="203" spans="1:46" x14ac:dyDescent="0.2">
      <c r="A203" s="32"/>
      <c r="B203" s="24"/>
      <c r="C203" s="24"/>
      <c r="D203" s="11" t="s">
        <v>118</v>
      </c>
      <c r="E203" s="11" t="s">
        <v>118</v>
      </c>
      <c r="F203" s="11" t="s">
        <v>118</v>
      </c>
      <c r="G203" s="11" t="s">
        <v>118</v>
      </c>
      <c r="H203" s="11" t="s">
        <v>118</v>
      </c>
      <c r="I203" s="11" t="s">
        <v>118</v>
      </c>
      <c r="J203" s="11" t="s">
        <v>118</v>
      </c>
      <c r="K203" s="11" t="s">
        <v>118</v>
      </c>
      <c r="L203" s="11" t="s">
        <v>118</v>
      </c>
      <c r="M203" s="11" t="s">
        <v>118</v>
      </c>
      <c r="N203" s="11" t="s">
        <v>118</v>
      </c>
      <c r="O203" s="11" t="s">
        <v>118</v>
      </c>
      <c r="P203" s="11" t="s">
        <v>118</v>
      </c>
      <c r="Q203" s="11" t="s">
        <v>118</v>
      </c>
      <c r="R203" s="11" t="s">
        <v>118</v>
      </c>
      <c r="S203" s="11" t="s">
        <v>118</v>
      </c>
      <c r="T203" s="11" t="s">
        <v>118</v>
      </c>
      <c r="U203" s="11" t="s">
        <v>118</v>
      </c>
      <c r="V203" s="11" t="s">
        <v>118</v>
      </c>
      <c r="W203" s="11" t="s">
        <v>118</v>
      </c>
      <c r="X203" s="11" t="s">
        <v>118</v>
      </c>
      <c r="Y203" s="11" t="s">
        <v>118</v>
      </c>
      <c r="Z203" s="11" t="s">
        <v>118</v>
      </c>
      <c r="AA203" s="11" t="s">
        <v>118</v>
      </c>
      <c r="AB203" s="11" t="s">
        <v>118</v>
      </c>
      <c r="AC203" s="11" t="s">
        <v>118</v>
      </c>
      <c r="AD203" s="11" t="s">
        <v>118</v>
      </c>
      <c r="AE203" s="11" t="s">
        <v>118</v>
      </c>
      <c r="AF203" s="11" t="s">
        <v>118</v>
      </c>
      <c r="AG203" s="11" t="s">
        <v>118</v>
      </c>
      <c r="AH203" s="11" t="s">
        <v>118</v>
      </c>
      <c r="AI203" s="11" t="s">
        <v>118</v>
      </c>
      <c r="AJ203" s="11" t="s">
        <v>118</v>
      </c>
      <c r="AK203" s="11" t="s">
        <v>118</v>
      </c>
      <c r="AL203" s="11" t="s">
        <v>118</v>
      </c>
      <c r="AM203" s="11" t="s">
        <v>118</v>
      </c>
      <c r="AN203" s="11" t="s">
        <v>118</v>
      </c>
      <c r="AO203" s="11" t="s">
        <v>118</v>
      </c>
      <c r="AP203" s="11" t="s">
        <v>118</v>
      </c>
      <c r="AQ203" s="11" t="s">
        <v>118</v>
      </c>
      <c r="AR203" s="11" t="s">
        <v>118</v>
      </c>
      <c r="AS203" s="11" t="s">
        <v>118</v>
      </c>
      <c r="AT203" s="8"/>
    </row>
    <row r="204" spans="1:46" x14ac:dyDescent="0.2">
      <c r="A204" s="26"/>
      <c r="B204" s="23" t="s">
        <v>328</v>
      </c>
      <c r="C204" s="23" t="s">
        <v>283</v>
      </c>
      <c r="D204" s="9">
        <v>0.52348795654629998</v>
      </c>
      <c r="E204" s="9">
        <v>0.5787790052624</v>
      </c>
      <c r="F204" s="9">
        <v>0.49759149100689998</v>
      </c>
      <c r="G204" s="9">
        <v>0.56688911064409997</v>
      </c>
      <c r="H204" s="9">
        <v>0.49698686444430001</v>
      </c>
      <c r="I204" s="9">
        <v>0.49637174910949999</v>
      </c>
      <c r="J204" s="9">
        <v>0.54448157638060002</v>
      </c>
      <c r="K204" s="9">
        <v>0.50559493316359994</v>
      </c>
      <c r="L204" s="9">
        <v>0.50287753004500002</v>
      </c>
      <c r="M204" s="9">
        <v>0.51320011775140006</v>
      </c>
      <c r="N204" s="9">
        <v>0.58271770365929998</v>
      </c>
      <c r="O204" s="9">
        <v>0.63529819081470007</v>
      </c>
      <c r="P204" s="9">
        <v>0.55176715775529994</v>
      </c>
      <c r="Q204" s="9">
        <v>0.56590551000659994</v>
      </c>
      <c r="R204" s="9">
        <v>0.49209794155570002</v>
      </c>
      <c r="S204" s="9">
        <v>0.55068070978649997</v>
      </c>
      <c r="T204" s="9">
        <v>0.4774899205682</v>
      </c>
      <c r="U204" s="9">
        <v>0.53777116165490002</v>
      </c>
      <c r="V204" s="9">
        <v>0.53051909500399996</v>
      </c>
      <c r="W204" s="9">
        <v>0.44823809470800002</v>
      </c>
      <c r="X204" s="9">
        <v>0.44304469754640002</v>
      </c>
      <c r="Y204" s="9">
        <v>0.4371732816942</v>
      </c>
      <c r="Z204" s="9">
        <v>0.52498061908240001</v>
      </c>
      <c r="AA204" s="9">
        <v>0.57011092973599997</v>
      </c>
      <c r="AB204" s="9">
        <v>0.42653161125470002</v>
      </c>
      <c r="AC204" s="9">
        <v>0.57187634288769995</v>
      </c>
      <c r="AD204" s="9">
        <v>0.48634687051109998</v>
      </c>
      <c r="AE204" s="9">
        <v>0.46315087349720002</v>
      </c>
      <c r="AF204" s="9">
        <v>0.58660828494270001</v>
      </c>
      <c r="AG204" s="9">
        <v>0.47678297049860002</v>
      </c>
      <c r="AH204" s="9">
        <v>0.59064680096300004</v>
      </c>
      <c r="AI204" s="9">
        <v>0.22381482118230001</v>
      </c>
      <c r="AJ204" s="9">
        <v>0.4837925773999</v>
      </c>
      <c r="AK204" s="9">
        <v>0.44025491037039999</v>
      </c>
      <c r="AL204" s="9">
        <v>0.65040714917209996</v>
      </c>
      <c r="AM204" s="9">
        <v>0.66273495224940004</v>
      </c>
      <c r="AN204" s="9">
        <v>0.61582012250590001</v>
      </c>
      <c r="AO204" s="9">
        <v>0.56762386573379997</v>
      </c>
      <c r="AP204" s="9">
        <v>1</v>
      </c>
      <c r="AQ204" s="9">
        <v>0.66425686636090009</v>
      </c>
      <c r="AR204" s="9">
        <v>0.80585750103230003</v>
      </c>
      <c r="AS204" s="9">
        <v>0.48904519958149989</v>
      </c>
      <c r="AT204" s="8"/>
    </row>
    <row r="205" spans="1:46" x14ac:dyDescent="0.2">
      <c r="A205" s="32"/>
      <c r="B205" s="24"/>
      <c r="C205" s="24"/>
      <c r="D205" s="10">
        <v>390</v>
      </c>
      <c r="E205" s="10">
        <v>39</v>
      </c>
      <c r="F205" s="10">
        <v>68</v>
      </c>
      <c r="G205" s="10">
        <v>75</v>
      </c>
      <c r="H205" s="10">
        <v>82</v>
      </c>
      <c r="I205" s="10">
        <v>117</v>
      </c>
      <c r="J205" s="10">
        <v>224</v>
      </c>
      <c r="K205" s="10">
        <v>164</v>
      </c>
      <c r="L205" s="10">
        <v>182</v>
      </c>
      <c r="M205" s="10">
        <v>135</v>
      </c>
      <c r="N205" s="10">
        <v>65</v>
      </c>
      <c r="O205" s="10">
        <v>5</v>
      </c>
      <c r="P205" s="10">
        <v>27</v>
      </c>
      <c r="Q205" s="10">
        <v>23</v>
      </c>
      <c r="R205" s="10">
        <v>75</v>
      </c>
      <c r="S205" s="10">
        <v>48</v>
      </c>
      <c r="T205" s="10">
        <v>66</v>
      </c>
      <c r="U205" s="10">
        <v>92</v>
      </c>
      <c r="V205" s="10">
        <v>59</v>
      </c>
      <c r="W205" s="10">
        <v>27</v>
      </c>
      <c r="X205" s="10">
        <v>14</v>
      </c>
      <c r="Y205" s="10">
        <v>17</v>
      </c>
      <c r="Z205" s="10">
        <v>65</v>
      </c>
      <c r="AA205" s="10">
        <v>66</v>
      </c>
      <c r="AB205" s="10">
        <v>36</v>
      </c>
      <c r="AC205" s="10">
        <v>165</v>
      </c>
      <c r="AD205" s="10">
        <v>16</v>
      </c>
      <c r="AE205" s="10">
        <v>49</v>
      </c>
      <c r="AF205" s="10">
        <v>69</v>
      </c>
      <c r="AG205" s="10">
        <v>135</v>
      </c>
      <c r="AH205" s="10">
        <v>118</v>
      </c>
      <c r="AI205" s="10">
        <v>2</v>
      </c>
      <c r="AJ205" s="10">
        <v>63</v>
      </c>
      <c r="AK205" s="10">
        <v>20</v>
      </c>
      <c r="AL205" s="10">
        <v>9</v>
      </c>
      <c r="AM205" s="10">
        <v>19</v>
      </c>
      <c r="AN205" s="10">
        <v>59</v>
      </c>
      <c r="AO205" s="10">
        <v>20</v>
      </c>
      <c r="AP205" s="10">
        <v>3</v>
      </c>
      <c r="AQ205" s="10">
        <v>16</v>
      </c>
      <c r="AR205" s="10">
        <v>5</v>
      </c>
      <c r="AS205" s="10">
        <v>176</v>
      </c>
      <c r="AT205" s="8"/>
    </row>
    <row r="206" spans="1:46" x14ac:dyDescent="0.2">
      <c r="A206" s="32"/>
      <c r="B206" s="24"/>
      <c r="C206" s="24"/>
      <c r="D206" s="11" t="s">
        <v>118</v>
      </c>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8"/>
    </row>
    <row r="207" spans="1:46" x14ac:dyDescent="0.2">
      <c r="A207" s="26"/>
      <c r="B207" s="26"/>
      <c r="C207" s="23" t="s">
        <v>285</v>
      </c>
      <c r="D207" s="9">
        <v>0.35924282774130001</v>
      </c>
      <c r="E207" s="9">
        <v>0.36135005998750003</v>
      </c>
      <c r="F207" s="9">
        <v>0.39363876262440001</v>
      </c>
      <c r="G207" s="9">
        <v>0.35041867615819999</v>
      </c>
      <c r="H207" s="9">
        <v>0.34930825276720001</v>
      </c>
      <c r="I207" s="9">
        <v>0.3527727407506</v>
      </c>
      <c r="J207" s="9">
        <v>0.37090065185190002</v>
      </c>
      <c r="K207" s="9">
        <v>0.33959844851769999</v>
      </c>
      <c r="L207" s="9">
        <v>0.37391682200870002</v>
      </c>
      <c r="M207" s="9">
        <v>0.37082790139449989</v>
      </c>
      <c r="N207" s="9">
        <v>0.30764707893999999</v>
      </c>
      <c r="O207" s="9">
        <v>0.24540414851199999</v>
      </c>
      <c r="P207" s="9">
        <v>0.33655746656320001</v>
      </c>
      <c r="Q207" s="9">
        <v>0.24558450556559999</v>
      </c>
      <c r="R207" s="9">
        <v>0.45384232095749999</v>
      </c>
      <c r="S207" s="9">
        <v>0.33918917374309998</v>
      </c>
      <c r="T207" s="9">
        <v>0.35694308446060002</v>
      </c>
      <c r="U207" s="9">
        <v>0.32796997528830002</v>
      </c>
      <c r="V207" s="9">
        <v>0.36297716943250002</v>
      </c>
      <c r="W207" s="9">
        <v>0.3322375101276</v>
      </c>
      <c r="X207" s="9">
        <v>0.28100410793199998</v>
      </c>
      <c r="Y207" s="9">
        <v>0.3831688628039</v>
      </c>
      <c r="Z207" s="9">
        <v>0.33510350003619999</v>
      </c>
      <c r="AA207" s="9">
        <v>0.32872276612329998</v>
      </c>
      <c r="AB207" s="9">
        <v>0.50557764439000008</v>
      </c>
      <c r="AC207" s="9">
        <v>0.37250925493830001</v>
      </c>
      <c r="AD207" s="9">
        <v>0.2854788013715</v>
      </c>
      <c r="AE207" s="9">
        <v>0.36018557575920002</v>
      </c>
      <c r="AF207" s="9">
        <v>0.26246074556139998</v>
      </c>
      <c r="AG207" s="9">
        <v>0.41667654872799997</v>
      </c>
      <c r="AH207" s="9">
        <v>0.37458632732809999</v>
      </c>
      <c r="AI207" s="9">
        <v>0.5766234375357</v>
      </c>
      <c r="AJ207" s="9">
        <v>0.38900304846650002</v>
      </c>
      <c r="AK207" s="9">
        <v>0.36946266856010002</v>
      </c>
      <c r="AL207" s="9">
        <v>0.15508956210479999</v>
      </c>
      <c r="AM207" s="9">
        <v>0.33726504775060001</v>
      </c>
      <c r="AN207" s="9">
        <v>0.24317000998569999</v>
      </c>
      <c r="AO207" s="9">
        <v>0.31032177386460003</v>
      </c>
      <c r="AP207" s="9">
        <v>0</v>
      </c>
      <c r="AQ207" s="9">
        <v>0.23510241784040001</v>
      </c>
      <c r="AR207" s="9">
        <v>0</v>
      </c>
      <c r="AS207" s="9">
        <v>0.40878220656460001</v>
      </c>
      <c r="AT207" s="8"/>
    </row>
    <row r="208" spans="1:46" x14ac:dyDescent="0.2">
      <c r="A208" s="32"/>
      <c r="B208" s="24"/>
      <c r="C208" s="24"/>
      <c r="D208" s="10">
        <v>270</v>
      </c>
      <c r="E208" s="10">
        <v>24</v>
      </c>
      <c r="F208" s="10">
        <v>53</v>
      </c>
      <c r="G208" s="10">
        <v>48</v>
      </c>
      <c r="H208" s="10">
        <v>59</v>
      </c>
      <c r="I208" s="10">
        <v>81</v>
      </c>
      <c r="J208" s="10">
        <v>151</v>
      </c>
      <c r="K208" s="10">
        <v>114</v>
      </c>
      <c r="L208" s="10">
        <v>133</v>
      </c>
      <c r="M208" s="10">
        <v>88</v>
      </c>
      <c r="N208" s="10">
        <v>43</v>
      </c>
      <c r="O208" s="10">
        <v>3</v>
      </c>
      <c r="P208" s="10">
        <v>18</v>
      </c>
      <c r="Q208" s="10">
        <v>8</v>
      </c>
      <c r="R208" s="10">
        <v>62</v>
      </c>
      <c r="S208" s="10">
        <v>30</v>
      </c>
      <c r="T208" s="10">
        <v>35</v>
      </c>
      <c r="U208" s="10">
        <v>61</v>
      </c>
      <c r="V208" s="10">
        <v>56</v>
      </c>
      <c r="W208" s="10">
        <v>19</v>
      </c>
      <c r="X208" s="10">
        <v>12</v>
      </c>
      <c r="Y208" s="10">
        <v>13</v>
      </c>
      <c r="Z208" s="10">
        <v>46</v>
      </c>
      <c r="AA208" s="10">
        <v>48</v>
      </c>
      <c r="AB208" s="10">
        <v>36</v>
      </c>
      <c r="AC208" s="10">
        <v>96</v>
      </c>
      <c r="AD208" s="10">
        <v>13</v>
      </c>
      <c r="AE208" s="10">
        <v>35</v>
      </c>
      <c r="AF208" s="10">
        <v>44</v>
      </c>
      <c r="AG208" s="10">
        <v>109</v>
      </c>
      <c r="AH208" s="10">
        <v>63</v>
      </c>
      <c r="AI208" s="10">
        <v>4</v>
      </c>
      <c r="AJ208" s="10">
        <v>60</v>
      </c>
      <c r="AK208" s="10">
        <v>13</v>
      </c>
      <c r="AL208" s="10">
        <v>2</v>
      </c>
      <c r="AM208" s="10">
        <v>10</v>
      </c>
      <c r="AN208" s="10">
        <v>23</v>
      </c>
      <c r="AO208" s="10">
        <v>12</v>
      </c>
      <c r="AP208" s="10">
        <v>0</v>
      </c>
      <c r="AQ208" s="10">
        <v>5</v>
      </c>
      <c r="AR208" s="10">
        <v>0</v>
      </c>
      <c r="AS208" s="10">
        <v>145</v>
      </c>
      <c r="AT208" s="8"/>
    </row>
    <row r="209" spans="1:46" x14ac:dyDescent="0.2">
      <c r="A209" s="32"/>
      <c r="B209" s="24"/>
      <c r="C209" s="24"/>
      <c r="D209" s="11" t="s">
        <v>118</v>
      </c>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8"/>
    </row>
    <row r="210" spans="1:46" x14ac:dyDescent="0.2">
      <c r="A210" s="26"/>
      <c r="B210" s="26"/>
      <c r="C210" s="23" t="s">
        <v>288</v>
      </c>
      <c r="D210" s="9">
        <v>0.1042284098016</v>
      </c>
      <c r="E210" s="9">
        <v>5.9870934750099997E-2</v>
      </c>
      <c r="F210" s="9">
        <v>9.3492384177180005E-2</v>
      </c>
      <c r="G210" s="9">
        <v>7.7171122300099995E-2</v>
      </c>
      <c r="H210" s="9">
        <v>0.13902936200919999</v>
      </c>
      <c r="I210" s="9">
        <v>0.12759617072810001</v>
      </c>
      <c r="J210" s="9">
        <v>8.2105059956060003E-2</v>
      </c>
      <c r="K210" s="9">
        <v>0.12930119617809999</v>
      </c>
      <c r="L210" s="9">
        <v>9.9881875712860002E-2</v>
      </c>
      <c r="M210" s="9">
        <v>0.10864479950979999</v>
      </c>
      <c r="N210" s="9">
        <v>0.10963521740069999</v>
      </c>
      <c r="O210" s="9">
        <v>0.1192976606733</v>
      </c>
      <c r="P210" s="9">
        <v>0.11167537568160001</v>
      </c>
      <c r="Q210" s="9">
        <v>0.14090845028410001</v>
      </c>
      <c r="R210" s="9">
        <v>4.366084154219E-2</v>
      </c>
      <c r="S210" s="9">
        <v>9.5748261452179989E-2</v>
      </c>
      <c r="T210" s="9">
        <v>0.15751241351010001</v>
      </c>
      <c r="U210" s="9">
        <v>0.1194608730779</v>
      </c>
      <c r="V210" s="9">
        <v>9.4461788628350002E-2</v>
      </c>
      <c r="W210" s="9">
        <v>0.16554493739260001</v>
      </c>
      <c r="X210" s="9">
        <v>0.2391141101947</v>
      </c>
      <c r="Y210" s="9">
        <v>0.13018686452780001</v>
      </c>
      <c r="Z210" s="9">
        <v>0.13265678998159999</v>
      </c>
      <c r="AA210" s="9">
        <v>0.10116630414070001</v>
      </c>
      <c r="AB210" s="9">
        <v>6.7890744355319999E-2</v>
      </c>
      <c r="AC210" s="9">
        <v>4.8691443107139999E-2</v>
      </c>
      <c r="AD210" s="9">
        <v>0.18864238472049999</v>
      </c>
      <c r="AE210" s="9">
        <v>0.14791157114129999</v>
      </c>
      <c r="AF210" s="9">
        <v>0.133867054406</v>
      </c>
      <c r="AG210" s="9">
        <v>0.1020085112033</v>
      </c>
      <c r="AH210" s="9">
        <v>2.970947486255E-2</v>
      </c>
      <c r="AI210" s="9">
        <v>0.19956174128199999</v>
      </c>
      <c r="AJ210" s="9">
        <v>0.1119253185969</v>
      </c>
      <c r="AK210" s="9">
        <v>0.1902824210695</v>
      </c>
      <c r="AL210" s="9">
        <v>0.19450328872309999</v>
      </c>
      <c r="AM210" s="9">
        <v>0</v>
      </c>
      <c r="AN210" s="9">
        <v>0.12990437402880001</v>
      </c>
      <c r="AO210" s="9">
        <v>6.5664618359020002E-2</v>
      </c>
      <c r="AP210" s="9">
        <v>0</v>
      </c>
      <c r="AQ210" s="9">
        <v>0.1006407157987</v>
      </c>
      <c r="AR210" s="9">
        <v>0.1941424989677</v>
      </c>
      <c r="AS210" s="9">
        <v>8.9529155810130004E-2</v>
      </c>
      <c r="AT210" s="8"/>
    </row>
    <row r="211" spans="1:46" x14ac:dyDescent="0.2">
      <c r="A211" s="32"/>
      <c r="B211" s="24"/>
      <c r="C211" s="24"/>
      <c r="D211" s="10">
        <v>79</v>
      </c>
      <c r="E211" s="10">
        <v>6</v>
      </c>
      <c r="F211" s="10">
        <v>16</v>
      </c>
      <c r="G211" s="10">
        <v>13</v>
      </c>
      <c r="H211" s="10">
        <v>14</v>
      </c>
      <c r="I211" s="10">
        <v>29</v>
      </c>
      <c r="J211" s="10">
        <v>31</v>
      </c>
      <c r="K211" s="10">
        <v>47</v>
      </c>
      <c r="L211" s="10">
        <v>38</v>
      </c>
      <c r="M211" s="10">
        <v>20</v>
      </c>
      <c r="N211" s="10">
        <v>20</v>
      </c>
      <c r="O211" s="10">
        <v>1</v>
      </c>
      <c r="P211" s="10">
        <v>6</v>
      </c>
      <c r="Q211" s="10">
        <v>3</v>
      </c>
      <c r="R211" s="10">
        <v>8</v>
      </c>
      <c r="S211" s="10">
        <v>9</v>
      </c>
      <c r="T211" s="10">
        <v>15</v>
      </c>
      <c r="U211" s="10">
        <v>23</v>
      </c>
      <c r="V211" s="10">
        <v>15</v>
      </c>
      <c r="W211" s="10">
        <v>10</v>
      </c>
      <c r="X211" s="10">
        <v>12</v>
      </c>
      <c r="Y211" s="10">
        <v>5</v>
      </c>
      <c r="Z211" s="10">
        <v>16</v>
      </c>
      <c r="AA211" s="10">
        <v>13</v>
      </c>
      <c r="AB211" s="10">
        <v>7</v>
      </c>
      <c r="AC211" s="10">
        <v>16</v>
      </c>
      <c r="AD211" s="10">
        <v>8</v>
      </c>
      <c r="AE211" s="10">
        <v>17</v>
      </c>
      <c r="AF211" s="10">
        <v>18</v>
      </c>
      <c r="AG211" s="10">
        <v>28</v>
      </c>
      <c r="AH211" s="10">
        <v>7</v>
      </c>
      <c r="AI211" s="10">
        <v>1</v>
      </c>
      <c r="AJ211" s="10">
        <v>19</v>
      </c>
      <c r="AK211" s="10">
        <v>7</v>
      </c>
      <c r="AL211" s="10">
        <v>3</v>
      </c>
      <c r="AM211" s="10">
        <v>0</v>
      </c>
      <c r="AN211" s="10">
        <v>9</v>
      </c>
      <c r="AO211" s="10">
        <v>3</v>
      </c>
      <c r="AP211" s="10">
        <v>0</v>
      </c>
      <c r="AQ211" s="10">
        <v>3</v>
      </c>
      <c r="AR211" s="10">
        <v>1</v>
      </c>
      <c r="AS211" s="10">
        <v>34</v>
      </c>
      <c r="AT211" s="8"/>
    </row>
    <row r="212" spans="1:46" x14ac:dyDescent="0.2">
      <c r="A212" s="32"/>
      <c r="B212" s="24"/>
      <c r="C212" s="24"/>
      <c r="D212" s="11" t="s">
        <v>118</v>
      </c>
      <c r="E212" s="11"/>
      <c r="F212" s="11"/>
      <c r="G212" s="11"/>
      <c r="H212" s="11"/>
      <c r="I212" s="11"/>
      <c r="J212" s="11"/>
      <c r="K212" s="11"/>
      <c r="L212" s="11"/>
      <c r="M212" s="11"/>
      <c r="N212" s="11"/>
      <c r="O212" s="11"/>
      <c r="P212" s="11"/>
      <c r="Q212" s="11"/>
      <c r="R212" s="11"/>
      <c r="S212" s="11"/>
      <c r="T212" s="11"/>
      <c r="U212" s="11"/>
      <c r="V212" s="11"/>
      <c r="W212" s="11"/>
      <c r="X212" s="12" t="s">
        <v>131</v>
      </c>
      <c r="Y212" s="11"/>
      <c r="Z212" s="11"/>
      <c r="AA212" s="11"/>
      <c r="AB212" s="11"/>
      <c r="AC212" s="11"/>
      <c r="AD212" s="12" t="s">
        <v>124</v>
      </c>
      <c r="AE212" s="12" t="s">
        <v>124</v>
      </c>
      <c r="AF212" s="12" t="s">
        <v>124</v>
      </c>
      <c r="AG212" s="11"/>
      <c r="AH212" s="11"/>
      <c r="AI212" s="11"/>
      <c r="AJ212" s="11"/>
      <c r="AK212" s="11"/>
      <c r="AL212" s="11"/>
      <c r="AM212" s="11"/>
      <c r="AN212" s="11"/>
      <c r="AO212" s="11"/>
      <c r="AP212" s="11"/>
      <c r="AQ212" s="11"/>
      <c r="AR212" s="11"/>
      <c r="AS212" s="11"/>
      <c r="AT212" s="8"/>
    </row>
    <row r="213" spans="1:46" x14ac:dyDescent="0.2">
      <c r="A213" s="26"/>
      <c r="B213" s="26"/>
      <c r="C213" s="23" t="s">
        <v>291</v>
      </c>
      <c r="D213" s="9">
        <v>1.053094634196E-2</v>
      </c>
      <c r="E213" s="9">
        <v>0</v>
      </c>
      <c r="F213" s="9">
        <v>7.2498874138149996E-3</v>
      </c>
      <c r="G213" s="9">
        <v>5.5210908975690002E-3</v>
      </c>
      <c r="H213" s="9">
        <v>1.4675520779280001E-2</v>
      </c>
      <c r="I213" s="9">
        <v>1.8937349422880001E-2</v>
      </c>
      <c r="J213" s="9">
        <v>1.1810976256800001E-3</v>
      </c>
      <c r="K213" s="9">
        <v>2.1576174251440001E-2</v>
      </c>
      <c r="L213" s="9">
        <v>1.781691510998E-2</v>
      </c>
      <c r="M213" s="9">
        <v>7.3271813442630004E-3</v>
      </c>
      <c r="N213" s="9">
        <v>0</v>
      </c>
      <c r="O213" s="9">
        <v>0</v>
      </c>
      <c r="P213" s="9">
        <v>0</v>
      </c>
      <c r="Q213" s="9">
        <v>4.7601534143699997E-2</v>
      </c>
      <c r="R213" s="9">
        <v>3.8859590082110001E-3</v>
      </c>
      <c r="S213" s="9">
        <v>1.4381855018190001E-2</v>
      </c>
      <c r="T213" s="9">
        <v>4.1862797693399999E-3</v>
      </c>
      <c r="U213" s="9">
        <v>1.1571843729659999E-2</v>
      </c>
      <c r="V213" s="9">
        <v>1.204194693509E-2</v>
      </c>
      <c r="W213" s="9">
        <v>4.5170863199829998E-2</v>
      </c>
      <c r="X213" s="9">
        <v>1.7919658109189999E-2</v>
      </c>
      <c r="Y213" s="9">
        <v>4.947099097411E-2</v>
      </c>
      <c r="Z213" s="9">
        <v>4.3423418026950003E-3</v>
      </c>
      <c r="AA213" s="9">
        <v>0</v>
      </c>
      <c r="AB213" s="9">
        <v>0</v>
      </c>
      <c r="AC213" s="9">
        <v>6.922959066854E-3</v>
      </c>
      <c r="AD213" s="9">
        <v>2.8322943210699999E-2</v>
      </c>
      <c r="AE213" s="9">
        <v>2.0410018166030001E-2</v>
      </c>
      <c r="AF213" s="9">
        <v>1.7063915089869999E-2</v>
      </c>
      <c r="AG213" s="9">
        <v>4.5319695701299999E-3</v>
      </c>
      <c r="AH213" s="9">
        <v>2.6285261631200001E-3</v>
      </c>
      <c r="AI213" s="9">
        <v>0</v>
      </c>
      <c r="AJ213" s="9">
        <v>1.527905553673E-2</v>
      </c>
      <c r="AK213" s="9">
        <v>0</v>
      </c>
      <c r="AL213" s="9">
        <v>0</v>
      </c>
      <c r="AM213" s="9">
        <v>0</v>
      </c>
      <c r="AN213" s="9">
        <v>5.7147127902900004E-3</v>
      </c>
      <c r="AO213" s="9">
        <v>5.6389742042590001E-2</v>
      </c>
      <c r="AP213" s="9">
        <v>0</v>
      </c>
      <c r="AQ213" s="9">
        <v>0</v>
      </c>
      <c r="AR213" s="9">
        <v>0</v>
      </c>
      <c r="AS213" s="9">
        <v>8.7160458384749999E-3</v>
      </c>
      <c r="AT213" s="8"/>
    </row>
    <row r="214" spans="1:46" x14ac:dyDescent="0.2">
      <c r="A214" s="32"/>
      <c r="B214" s="24"/>
      <c r="C214" s="24"/>
      <c r="D214" s="10">
        <v>8</v>
      </c>
      <c r="E214" s="10">
        <v>0</v>
      </c>
      <c r="F214" s="10">
        <v>1</v>
      </c>
      <c r="G214" s="10">
        <v>1</v>
      </c>
      <c r="H214" s="10">
        <v>3</v>
      </c>
      <c r="I214" s="10">
        <v>3</v>
      </c>
      <c r="J214" s="10">
        <v>1</v>
      </c>
      <c r="K214" s="10">
        <v>7</v>
      </c>
      <c r="L214" s="10">
        <v>6</v>
      </c>
      <c r="M214" s="10">
        <v>2</v>
      </c>
      <c r="N214" s="10">
        <v>0</v>
      </c>
      <c r="O214" s="10">
        <v>0</v>
      </c>
      <c r="P214" s="10">
        <v>0</v>
      </c>
      <c r="Q214" s="10">
        <v>1</v>
      </c>
      <c r="R214" s="10">
        <v>1</v>
      </c>
      <c r="S214" s="10">
        <v>1</v>
      </c>
      <c r="T214" s="10">
        <v>1</v>
      </c>
      <c r="U214" s="10">
        <v>2</v>
      </c>
      <c r="V214" s="10">
        <v>2</v>
      </c>
      <c r="W214" s="10">
        <v>2</v>
      </c>
      <c r="X214" s="10">
        <v>1</v>
      </c>
      <c r="Y214" s="10">
        <v>1</v>
      </c>
      <c r="Z214" s="10">
        <v>1</v>
      </c>
      <c r="AA214" s="10">
        <v>0</v>
      </c>
      <c r="AB214" s="10">
        <v>0</v>
      </c>
      <c r="AC214" s="10">
        <v>3</v>
      </c>
      <c r="AD214" s="10">
        <v>1</v>
      </c>
      <c r="AE214" s="10">
        <v>2</v>
      </c>
      <c r="AF214" s="10">
        <v>2</v>
      </c>
      <c r="AG214" s="10">
        <v>2</v>
      </c>
      <c r="AH214" s="10">
        <v>1</v>
      </c>
      <c r="AI214" s="10">
        <v>0</v>
      </c>
      <c r="AJ214" s="10">
        <v>2</v>
      </c>
      <c r="AK214" s="10">
        <v>0</v>
      </c>
      <c r="AL214" s="10">
        <v>0</v>
      </c>
      <c r="AM214" s="10">
        <v>0</v>
      </c>
      <c r="AN214" s="10">
        <v>1</v>
      </c>
      <c r="AO214" s="10">
        <v>1</v>
      </c>
      <c r="AP214" s="10">
        <v>0</v>
      </c>
      <c r="AQ214" s="10">
        <v>0</v>
      </c>
      <c r="AR214" s="10">
        <v>0</v>
      </c>
      <c r="AS214" s="10">
        <v>4</v>
      </c>
      <c r="AT214" s="8"/>
    </row>
    <row r="215" spans="1:46" x14ac:dyDescent="0.2">
      <c r="A215" s="32"/>
      <c r="B215" s="24"/>
      <c r="C215" s="24"/>
      <c r="D215" s="11" t="s">
        <v>118</v>
      </c>
      <c r="E215" s="11"/>
      <c r="F215" s="11"/>
      <c r="G215" s="11"/>
      <c r="H215" s="11"/>
      <c r="I215" s="11"/>
      <c r="J215" s="11"/>
      <c r="K215" s="12" t="s">
        <v>120</v>
      </c>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8"/>
    </row>
    <row r="216" spans="1:46" x14ac:dyDescent="0.2">
      <c r="A216" s="26"/>
      <c r="B216" s="26"/>
      <c r="C216" s="23" t="s">
        <v>294</v>
      </c>
      <c r="D216" s="9">
        <v>2.5098595688309998E-3</v>
      </c>
      <c r="E216" s="9">
        <v>0</v>
      </c>
      <c r="F216" s="9">
        <v>8.0274747777080002E-3</v>
      </c>
      <c r="G216" s="9">
        <v>0</v>
      </c>
      <c r="H216" s="9">
        <v>0</v>
      </c>
      <c r="I216" s="9">
        <v>4.3219899889989999E-3</v>
      </c>
      <c r="J216" s="9">
        <v>1.3316141857859999E-3</v>
      </c>
      <c r="K216" s="9">
        <v>3.9292478892269996E-3</v>
      </c>
      <c r="L216" s="9">
        <v>5.5068571234639999E-3</v>
      </c>
      <c r="M216" s="9">
        <v>0</v>
      </c>
      <c r="N216" s="9">
        <v>0</v>
      </c>
      <c r="O216" s="9">
        <v>0</v>
      </c>
      <c r="P216" s="9">
        <v>0</v>
      </c>
      <c r="Q216" s="9">
        <v>0</v>
      </c>
      <c r="R216" s="9">
        <v>6.5129369364159998E-3</v>
      </c>
      <c r="S216" s="9">
        <v>0</v>
      </c>
      <c r="T216" s="9">
        <v>3.8683016916719998E-3</v>
      </c>
      <c r="U216" s="9">
        <v>3.2261462492859999E-3</v>
      </c>
      <c r="V216" s="9">
        <v>0</v>
      </c>
      <c r="W216" s="9">
        <v>8.8085945718449996E-3</v>
      </c>
      <c r="X216" s="9">
        <v>1.891742621771E-2</v>
      </c>
      <c r="Y216" s="9">
        <v>0</v>
      </c>
      <c r="Z216" s="9">
        <v>2.9167490970709998E-3</v>
      </c>
      <c r="AA216" s="9">
        <v>0</v>
      </c>
      <c r="AB216" s="9">
        <v>0</v>
      </c>
      <c r="AC216" s="9">
        <v>0</v>
      </c>
      <c r="AD216" s="9">
        <v>1.120900018609E-2</v>
      </c>
      <c r="AE216" s="9">
        <v>8.3419614362499998E-3</v>
      </c>
      <c r="AF216" s="9">
        <v>0</v>
      </c>
      <c r="AG216" s="9">
        <v>0</v>
      </c>
      <c r="AH216" s="9">
        <v>2.4288706831950002E-3</v>
      </c>
      <c r="AI216" s="9">
        <v>0</v>
      </c>
      <c r="AJ216" s="9">
        <v>0</v>
      </c>
      <c r="AK216" s="9">
        <v>0</v>
      </c>
      <c r="AL216" s="9">
        <v>0</v>
      </c>
      <c r="AM216" s="9">
        <v>0</v>
      </c>
      <c r="AN216" s="9">
        <v>5.3907806892989994E-3</v>
      </c>
      <c r="AO216" s="9">
        <v>0</v>
      </c>
      <c r="AP216" s="9">
        <v>0</v>
      </c>
      <c r="AQ216" s="9">
        <v>0</v>
      </c>
      <c r="AR216" s="9">
        <v>0</v>
      </c>
      <c r="AS216" s="9">
        <v>3.927392205324E-3</v>
      </c>
      <c r="AT216" s="8"/>
    </row>
    <row r="217" spans="1:46" x14ac:dyDescent="0.2">
      <c r="A217" s="32"/>
      <c r="B217" s="24"/>
      <c r="C217" s="24"/>
      <c r="D217" s="10">
        <v>3</v>
      </c>
      <c r="E217" s="10">
        <v>0</v>
      </c>
      <c r="F217" s="10">
        <v>2</v>
      </c>
      <c r="G217" s="10">
        <v>0</v>
      </c>
      <c r="H217" s="10">
        <v>0</v>
      </c>
      <c r="I217" s="10">
        <v>1</v>
      </c>
      <c r="J217" s="10">
        <v>1</v>
      </c>
      <c r="K217" s="10">
        <v>2</v>
      </c>
      <c r="L217" s="10">
        <v>3</v>
      </c>
      <c r="M217" s="10">
        <v>0</v>
      </c>
      <c r="N217" s="10">
        <v>0</v>
      </c>
      <c r="O217" s="10">
        <v>0</v>
      </c>
      <c r="P217" s="10">
        <v>0</v>
      </c>
      <c r="Q217" s="10">
        <v>0</v>
      </c>
      <c r="R217" s="10">
        <v>1</v>
      </c>
      <c r="S217" s="10">
        <v>0</v>
      </c>
      <c r="T217" s="10">
        <v>1</v>
      </c>
      <c r="U217" s="10">
        <v>1</v>
      </c>
      <c r="V217" s="10">
        <v>0</v>
      </c>
      <c r="W217" s="10">
        <v>1</v>
      </c>
      <c r="X217" s="10">
        <v>1</v>
      </c>
      <c r="Y217" s="10">
        <v>0</v>
      </c>
      <c r="Z217" s="10">
        <v>1</v>
      </c>
      <c r="AA217" s="10">
        <v>0</v>
      </c>
      <c r="AB217" s="10">
        <v>0</v>
      </c>
      <c r="AC217" s="10">
        <v>0</v>
      </c>
      <c r="AD217" s="10">
        <v>1</v>
      </c>
      <c r="AE217" s="10">
        <v>1</v>
      </c>
      <c r="AF217" s="10">
        <v>0</v>
      </c>
      <c r="AG217" s="10">
        <v>0</v>
      </c>
      <c r="AH217" s="10">
        <v>1</v>
      </c>
      <c r="AI217" s="10">
        <v>0</v>
      </c>
      <c r="AJ217" s="10">
        <v>0</v>
      </c>
      <c r="AK217" s="10">
        <v>0</v>
      </c>
      <c r="AL217" s="10">
        <v>0</v>
      </c>
      <c r="AM217" s="10">
        <v>0</v>
      </c>
      <c r="AN217" s="10">
        <v>1</v>
      </c>
      <c r="AO217" s="10">
        <v>0</v>
      </c>
      <c r="AP217" s="10">
        <v>0</v>
      </c>
      <c r="AQ217" s="10">
        <v>0</v>
      </c>
      <c r="AR217" s="10">
        <v>0</v>
      </c>
      <c r="AS217" s="10">
        <v>2</v>
      </c>
      <c r="AT217" s="8"/>
    </row>
    <row r="218" spans="1:46" x14ac:dyDescent="0.2">
      <c r="A218" s="32"/>
      <c r="B218" s="24"/>
      <c r="C218" s="24"/>
      <c r="D218" s="11" t="s">
        <v>118</v>
      </c>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8"/>
    </row>
    <row r="219" spans="1:46" x14ac:dyDescent="0.2">
      <c r="A219" s="26"/>
      <c r="B219" s="26"/>
      <c r="C219" s="23" t="s">
        <v>56</v>
      </c>
      <c r="D219" s="9">
        <v>1</v>
      </c>
      <c r="E219" s="9">
        <v>1</v>
      </c>
      <c r="F219" s="9">
        <v>1</v>
      </c>
      <c r="G219" s="9">
        <v>1</v>
      </c>
      <c r="H219" s="9">
        <v>1</v>
      </c>
      <c r="I219" s="9">
        <v>1</v>
      </c>
      <c r="J219" s="9">
        <v>1</v>
      </c>
      <c r="K219" s="9">
        <v>1</v>
      </c>
      <c r="L219" s="9">
        <v>1</v>
      </c>
      <c r="M219" s="9">
        <v>1</v>
      </c>
      <c r="N219" s="9">
        <v>1</v>
      </c>
      <c r="O219" s="9">
        <v>1</v>
      </c>
      <c r="P219" s="9">
        <v>1</v>
      </c>
      <c r="Q219" s="9">
        <v>1</v>
      </c>
      <c r="R219" s="9">
        <v>1</v>
      </c>
      <c r="S219" s="9">
        <v>1</v>
      </c>
      <c r="T219" s="9">
        <v>1</v>
      </c>
      <c r="U219" s="9">
        <v>1</v>
      </c>
      <c r="V219" s="9">
        <v>1</v>
      </c>
      <c r="W219" s="9">
        <v>1</v>
      </c>
      <c r="X219" s="9">
        <v>1</v>
      </c>
      <c r="Y219" s="9">
        <v>1</v>
      </c>
      <c r="Z219" s="9">
        <v>1</v>
      </c>
      <c r="AA219" s="9">
        <v>1</v>
      </c>
      <c r="AB219" s="9">
        <v>1</v>
      </c>
      <c r="AC219" s="9">
        <v>1</v>
      </c>
      <c r="AD219" s="9">
        <v>1</v>
      </c>
      <c r="AE219" s="9">
        <v>1</v>
      </c>
      <c r="AF219" s="9">
        <v>1</v>
      </c>
      <c r="AG219" s="9">
        <v>1</v>
      </c>
      <c r="AH219" s="9">
        <v>1</v>
      </c>
      <c r="AI219" s="9">
        <v>1</v>
      </c>
      <c r="AJ219" s="9">
        <v>1</v>
      </c>
      <c r="AK219" s="9">
        <v>1</v>
      </c>
      <c r="AL219" s="9">
        <v>1</v>
      </c>
      <c r="AM219" s="9">
        <v>1</v>
      </c>
      <c r="AN219" s="9">
        <v>1</v>
      </c>
      <c r="AO219" s="9">
        <v>1</v>
      </c>
      <c r="AP219" s="9">
        <v>1</v>
      </c>
      <c r="AQ219" s="9">
        <v>1</v>
      </c>
      <c r="AR219" s="9">
        <v>1</v>
      </c>
      <c r="AS219" s="9">
        <v>1</v>
      </c>
      <c r="AT219" s="8"/>
    </row>
    <row r="220" spans="1:46" x14ac:dyDescent="0.2">
      <c r="A220" s="32"/>
      <c r="B220" s="24"/>
      <c r="C220" s="24"/>
      <c r="D220" s="10">
        <v>750</v>
      </c>
      <c r="E220" s="10">
        <v>69</v>
      </c>
      <c r="F220" s="10">
        <v>140</v>
      </c>
      <c r="G220" s="10">
        <v>137</v>
      </c>
      <c r="H220" s="10">
        <v>158</v>
      </c>
      <c r="I220" s="10">
        <v>231</v>
      </c>
      <c r="J220" s="10">
        <v>408</v>
      </c>
      <c r="K220" s="10">
        <v>334</v>
      </c>
      <c r="L220" s="10">
        <v>362</v>
      </c>
      <c r="M220" s="10">
        <v>245</v>
      </c>
      <c r="N220" s="10">
        <v>128</v>
      </c>
      <c r="O220" s="10">
        <v>9</v>
      </c>
      <c r="P220" s="10">
        <v>51</v>
      </c>
      <c r="Q220" s="10">
        <v>35</v>
      </c>
      <c r="R220" s="10">
        <v>147</v>
      </c>
      <c r="S220" s="10">
        <v>88</v>
      </c>
      <c r="T220" s="10">
        <v>118</v>
      </c>
      <c r="U220" s="10">
        <v>179</v>
      </c>
      <c r="V220" s="10">
        <v>132</v>
      </c>
      <c r="W220" s="10">
        <v>59</v>
      </c>
      <c r="X220" s="10">
        <v>40</v>
      </c>
      <c r="Y220" s="10">
        <v>36</v>
      </c>
      <c r="Z220" s="10">
        <v>129</v>
      </c>
      <c r="AA220" s="10">
        <v>127</v>
      </c>
      <c r="AB220" s="10">
        <v>79</v>
      </c>
      <c r="AC220" s="10">
        <v>280</v>
      </c>
      <c r="AD220" s="10">
        <v>39</v>
      </c>
      <c r="AE220" s="10">
        <v>104</v>
      </c>
      <c r="AF220" s="10">
        <v>133</v>
      </c>
      <c r="AG220" s="10">
        <v>274</v>
      </c>
      <c r="AH220" s="10">
        <v>190</v>
      </c>
      <c r="AI220" s="10">
        <v>7</v>
      </c>
      <c r="AJ220" s="10">
        <v>144</v>
      </c>
      <c r="AK220" s="10">
        <v>40</v>
      </c>
      <c r="AL220" s="10">
        <v>14</v>
      </c>
      <c r="AM220" s="10">
        <v>29</v>
      </c>
      <c r="AN220" s="10">
        <v>93</v>
      </c>
      <c r="AO220" s="10">
        <v>36</v>
      </c>
      <c r="AP220" s="10">
        <v>3</v>
      </c>
      <c r="AQ220" s="10">
        <v>24</v>
      </c>
      <c r="AR220" s="10">
        <v>6</v>
      </c>
      <c r="AS220" s="10">
        <v>361</v>
      </c>
      <c r="AT220" s="8"/>
    </row>
    <row r="221" spans="1:46" x14ac:dyDescent="0.2">
      <c r="A221" s="32"/>
      <c r="B221" s="24"/>
      <c r="C221" s="24"/>
      <c r="D221" s="11" t="s">
        <v>118</v>
      </c>
      <c r="E221" s="11" t="s">
        <v>118</v>
      </c>
      <c r="F221" s="11" t="s">
        <v>118</v>
      </c>
      <c r="G221" s="11" t="s">
        <v>118</v>
      </c>
      <c r="H221" s="11" t="s">
        <v>118</v>
      </c>
      <c r="I221" s="11" t="s">
        <v>118</v>
      </c>
      <c r="J221" s="11" t="s">
        <v>118</v>
      </c>
      <c r="K221" s="11" t="s">
        <v>118</v>
      </c>
      <c r="L221" s="11" t="s">
        <v>118</v>
      </c>
      <c r="M221" s="11" t="s">
        <v>118</v>
      </c>
      <c r="N221" s="11" t="s">
        <v>118</v>
      </c>
      <c r="O221" s="11" t="s">
        <v>118</v>
      </c>
      <c r="P221" s="11" t="s">
        <v>118</v>
      </c>
      <c r="Q221" s="11" t="s">
        <v>118</v>
      </c>
      <c r="R221" s="11" t="s">
        <v>118</v>
      </c>
      <c r="S221" s="11" t="s">
        <v>118</v>
      </c>
      <c r="T221" s="11" t="s">
        <v>118</v>
      </c>
      <c r="U221" s="11" t="s">
        <v>118</v>
      </c>
      <c r="V221" s="11" t="s">
        <v>118</v>
      </c>
      <c r="W221" s="11" t="s">
        <v>118</v>
      </c>
      <c r="X221" s="11" t="s">
        <v>118</v>
      </c>
      <c r="Y221" s="11" t="s">
        <v>118</v>
      </c>
      <c r="Z221" s="11" t="s">
        <v>118</v>
      </c>
      <c r="AA221" s="11" t="s">
        <v>118</v>
      </c>
      <c r="AB221" s="11" t="s">
        <v>118</v>
      </c>
      <c r="AC221" s="11" t="s">
        <v>118</v>
      </c>
      <c r="AD221" s="11" t="s">
        <v>118</v>
      </c>
      <c r="AE221" s="11" t="s">
        <v>118</v>
      </c>
      <c r="AF221" s="11" t="s">
        <v>118</v>
      </c>
      <c r="AG221" s="11" t="s">
        <v>118</v>
      </c>
      <c r="AH221" s="11" t="s">
        <v>118</v>
      </c>
      <c r="AI221" s="11" t="s">
        <v>118</v>
      </c>
      <c r="AJ221" s="11" t="s">
        <v>118</v>
      </c>
      <c r="AK221" s="11" t="s">
        <v>118</v>
      </c>
      <c r="AL221" s="11" t="s">
        <v>118</v>
      </c>
      <c r="AM221" s="11" t="s">
        <v>118</v>
      </c>
      <c r="AN221" s="11" t="s">
        <v>118</v>
      </c>
      <c r="AO221" s="11" t="s">
        <v>118</v>
      </c>
      <c r="AP221" s="11" t="s">
        <v>118</v>
      </c>
      <c r="AQ221" s="11" t="s">
        <v>118</v>
      </c>
      <c r="AR221" s="11" t="s">
        <v>118</v>
      </c>
      <c r="AS221" s="11" t="s">
        <v>118</v>
      </c>
      <c r="AT221" s="8"/>
    </row>
    <row r="222" spans="1:46" x14ac:dyDescent="0.2">
      <c r="A222" s="26"/>
      <c r="B222" s="23" t="s">
        <v>329</v>
      </c>
      <c r="C222" s="23" t="s">
        <v>283</v>
      </c>
      <c r="D222" s="9">
        <v>0.34578955489820001</v>
      </c>
      <c r="E222" s="9">
        <v>0.27242830026629999</v>
      </c>
      <c r="F222" s="9">
        <v>0.3355487531138</v>
      </c>
      <c r="G222" s="9">
        <v>0.41701817986989997</v>
      </c>
      <c r="H222" s="9">
        <v>0.35723230634219999</v>
      </c>
      <c r="I222" s="9">
        <v>0.3377914732299</v>
      </c>
      <c r="J222" s="9">
        <v>0.37777887518120001</v>
      </c>
      <c r="K222" s="9">
        <v>0.30567872987259997</v>
      </c>
      <c r="L222" s="9">
        <v>0.38110512283480003</v>
      </c>
      <c r="M222" s="9">
        <v>0.36202877120560001</v>
      </c>
      <c r="N222" s="9">
        <v>0.2444508769189</v>
      </c>
      <c r="O222" s="9">
        <v>0.37915134152840002</v>
      </c>
      <c r="P222" s="9">
        <v>0.23758303271280001</v>
      </c>
      <c r="Q222" s="9">
        <v>0.32339454074840002</v>
      </c>
      <c r="R222" s="9">
        <v>0.36464603356859998</v>
      </c>
      <c r="S222" s="9">
        <v>0.41667167291189999</v>
      </c>
      <c r="T222" s="9">
        <v>0.33482499213520001</v>
      </c>
      <c r="U222" s="9">
        <v>0.33982818965630002</v>
      </c>
      <c r="V222" s="9">
        <v>0.35570846782609999</v>
      </c>
      <c r="W222" s="9">
        <v>0.21752329313829999</v>
      </c>
      <c r="X222" s="9">
        <v>0.19687172849199999</v>
      </c>
      <c r="Y222" s="9">
        <v>0.1065641888527</v>
      </c>
      <c r="Z222" s="9">
        <v>0.34279508184239998</v>
      </c>
      <c r="AA222" s="9">
        <v>0.35939646410050002</v>
      </c>
      <c r="AB222" s="9">
        <v>0.38118375309390001</v>
      </c>
      <c r="AC222" s="9">
        <v>0.43824813013980002</v>
      </c>
      <c r="AD222" s="9">
        <v>0.30877361264859998</v>
      </c>
      <c r="AE222" s="9">
        <v>0.22321825728440001</v>
      </c>
      <c r="AF222" s="9">
        <v>0.2664847288576</v>
      </c>
      <c r="AG222" s="9">
        <v>0.41057617830260001</v>
      </c>
      <c r="AH222" s="9">
        <v>0.40860406778820002</v>
      </c>
      <c r="AI222" s="9">
        <v>0.46463486973250001</v>
      </c>
      <c r="AJ222" s="9">
        <v>0.22934323979570001</v>
      </c>
      <c r="AK222" s="9">
        <v>0.24231433748299999</v>
      </c>
      <c r="AL222" s="9">
        <v>0.29241391859990001</v>
      </c>
      <c r="AM222" s="9">
        <v>0.44597744220529989</v>
      </c>
      <c r="AN222" s="9">
        <v>0.42138313727749999</v>
      </c>
      <c r="AO222" s="9">
        <v>0.2584372030898</v>
      </c>
      <c r="AP222" s="9">
        <v>0.51605641684070003</v>
      </c>
      <c r="AQ222" s="9">
        <v>0.56032210498799995</v>
      </c>
      <c r="AR222" s="9">
        <v>0.40946781588100001</v>
      </c>
      <c r="AS222" s="9">
        <v>0.37696206731600002</v>
      </c>
      <c r="AT222" s="8"/>
    </row>
    <row r="223" spans="1:46" x14ac:dyDescent="0.2">
      <c r="A223" s="32"/>
      <c r="B223" s="24"/>
      <c r="C223" s="24"/>
      <c r="D223" s="10">
        <v>279</v>
      </c>
      <c r="E223" s="10">
        <v>20</v>
      </c>
      <c r="F223" s="10">
        <v>45</v>
      </c>
      <c r="G223" s="10">
        <v>56</v>
      </c>
      <c r="H223" s="10">
        <v>66</v>
      </c>
      <c r="I223" s="10">
        <v>85</v>
      </c>
      <c r="J223" s="10">
        <v>165</v>
      </c>
      <c r="K223" s="10">
        <v>110</v>
      </c>
      <c r="L223" s="10">
        <v>139</v>
      </c>
      <c r="M223" s="10">
        <v>100</v>
      </c>
      <c r="N223" s="10">
        <v>37</v>
      </c>
      <c r="O223" s="10">
        <v>3</v>
      </c>
      <c r="P223" s="10">
        <v>11</v>
      </c>
      <c r="Q223" s="10">
        <v>12</v>
      </c>
      <c r="R223" s="10">
        <v>61</v>
      </c>
      <c r="S223" s="10">
        <v>39</v>
      </c>
      <c r="T223" s="10">
        <v>42</v>
      </c>
      <c r="U223" s="10">
        <v>68</v>
      </c>
      <c r="V223" s="10">
        <v>46</v>
      </c>
      <c r="W223" s="10">
        <v>13</v>
      </c>
      <c r="X223" s="10">
        <v>9</v>
      </c>
      <c r="Y223" s="10">
        <v>6</v>
      </c>
      <c r="Z223" s="10">
        <v>43</v>
      </c>
      <c r="AA223" s="10">
        <v>50</v>
      </c>
      <c r="AB223" s="10">
        <v>30</v>
      </c>
      <c r="AC223" s="10">
        <v>128</v>
      </c>
      <c r="AD223" s="10">
        <v>12</v>
      </c>
      <c r="AE223" s="10">
        <v>23</v>
      </c>
      <c r="AF223" s="10">
        <v>42</v>
      </c>
      <c r="AG223" s="10">
        <v>115</v>
      </c>
      <c r="AH223" s="10">
        <v>83</v>
      </c>
      <c r="AI223" s="10">
        <v>3</v>
      </c>
      <c r="AJ223" s="10">
        <v>34</v>
      </c>
      <c r="AK223" s="10">
        <v>14</v>
      </c>
      <c r="AL223" s="10">
        <v>5</v>
      </c>
      <c r="AM223" s="10">
        <v>14</v>
      </c>
      <c r="AN223" s="10">
        <v>43</v>
      </c>
      <c r="AO223" s="10">
        <v>12</v>
      </c>
      <c r="AP223" s="10">
        <v>2</v>
      </c>
      <c r="AQ223" s="10">
        <v>10</v>
      </c>
      <c r="AR223" s="10">
        <v>3</v>
      </c>
      <c r="AS223" s="10">
        <v>142</v>
      </c>
      <c r="AT223" s="8"/>
    </row>
    <row r="224" spans="1:46" x14ac:dyDescent="0.2">
      <c r="A224" s="32"/>
      <c r="B224" s="24"/>
      <c r="C224" s="24"/>
      <c r="D224" s="11" t="s">
        <v>118</v>
      </c>
      <c r="E224" s="11"/>
      <c r="F224" s="11"/>
      <c r="G224" s="11"/>
      <c r="H224" s="11"/>
      <c r="I224" s="11"/>
      <c r="J224" s="11"/>
      <c r="K224" s="11"/>
      <c r="L224" s="11"/>
      <c r="M224" s="11"/>
      <c r="N224" s="11"/>
      <c r="O224" s="11"/>
      <c r="P224" s="11"/>
      <c r="Q224" s="11"/>
      <c r="R224" s="11"/>
      <c r="S224" s="11"/>
      <c r="T224" s="11"/>
      <c r="U224" s="11"/>
      <c r="V224" s="11"/>
      <c r="W224" s="11"/>
      <c r="X224" s="11"/>
      <c r="Y224" s="11"/>
      <c r="Z224" s="11"/>
      <c r="AA224" s="12" t="s">
        <v>202</v>
      </c>
      <c r="AB224" s="12" t="s">
        <v>202</v>
      </c>
      <c r="AC224" s="12" t="s">
        <v>206</v>
      </c>
      <c r="AD224" s="11"/>
      <c r="AE224" s="11"/>
      <c r="AF224" s="11"/>
      <c r="AG224" s="11"/>
      <c r="AH224" s="11"/>
      <c r="AI224" s="11"/>
      <c r="AJ224" s="11"/>
      <c r="AK224" s="11"/>
      <c r="AL224" s="11"/>
      <c r="AM224" s="11"/>
      <c r="AN224" s="11"/>
      <c r="AO224" s="11"/>
      <c r="AP224" s="11"/>
      <c r="AQ224" s="11"/>
      <c r="AR224" s="11"/>
      <c r="AS224" s="11"/>
      <c r="AT224" s="8"/>
    </row>
    <row r="225" spans="1:46" x14ac:dyDescent="0.2">
      <c r="A225" s="26"/>
      <c r="B225" s="26"/>
      <c r="C225" s="23" t="s">
        <v>285</v>
      </c>
      <c r="D225" s="9">
        <v>0.19980415355949999</v>
      </c>
      <c r="E225" s="9">
        <v>0.1841222204405</v>
      </c>
      <c r="F225" s="9">
        <v>0.25397581382000001</v>
      </c>
      <c r="G225" s="9">
        <v>0.20299050272239999</v>
      </c>
      <c r="H225" s="9">
        <v>0.20614080237740001</v>
      </c>
      <c r="I225" s="9">
        <v>0.1860332154637</v>
      </c>
      <c r="J225" s="9">
        <v>0.19376946073689999</v>
      </c>
      <c r="K225" s="9">
        <v>0.21134562815329999</v>
      </c>
      <c r="L225" s="9">
        <v>0.23093763182999999</v>
      </c>
      <c r="M225" s="9">
        <v>0.1535719968241</v>
      </c>
      <c r="N225" s="9">
        <v>0.2072171400441</v>
      </c>
      <c r="O225" s="9">
        <v>0</v>
      </c>
      <c r="P225" s="9">
        <v>0.17428683622550001</v>
      </c>
      <c r="Q225" s="9">
        <v>0.15217713197759999</v>
      </c>
      <c r="R225" s="9">
        <v>0.1914151865598</v>
      </c>
      <c r="S225" s="9">
        <v>0.26005101204440001</v>
      </c>
      <c r="T225" s="9">
        <v>0.2442284134073</v>
      </c>
      <c r="U225" s="9">
        <v>0.1761213853387</v>
      </c>
      <c r="V225" s="9">
        <v>0.18614910397699999</v>
      </c>
      <c r="W225" s="9">
        <v>0.22324870960580001</v>
      </c>
      <c r="X225" s="9">
        <v>0.31895198711189998</v>
      </c>
      <c r="Y225" s="9">
        <v>0.14906245709339999</v>
      </c>
      <c r="Z225" s="9">
        <v>0.16784503665530001</v>
      </c>
      <c r="AA225" s="9">
        <v>0.2154035043941</v>
      </c>
      <c r="AB225" s="9">
        <v>0.22845315150020001</v>
      </c>
      <c r="AC225" s="9">
        <v>0.17894485115020001</v>
      </c>
      <c r="AD225" s="9">
        <v>0.22728585422709999</v>
      </c>
      <c r="AE225" s="9">
        <v>0.21298412954660001</v>
      </c>
      <c r="AF225" s="9">
        <v>0.1691319958578</v>
      </c>
      <c r="AG225" s="9">
        <v>0.21653574376689999</v>
      </c>
      <c r="AH225" s="9">
        <v>0.18794328029730001</v>
      </c>
      <c r="AI225" s="9">
        <v>0.196226840115</v>
      </c>
      <c r="AJ225" s="9">
        <v>0.26720388977960002</v>
      </c>
      <c r="AK225" s="9">
        <v>0.10594775868090001</v>
      </c>
      <c r="AL225" s="9">
        <v>0.12977040161969999</v>
      </c>
      <c r="AM225" s="9">
        <v>0.23870411564579999</v>
      </c>
      <c r="AN225" s="9">
        <v>0.1550797080603</v>
      </c>
      <c r="AO225" s="9">
        <v>0.1153175002623</v>
      </c>
      <c r="AP225" s="9">
        <v>0.48394358315929997</v>
      </c>
      <c r="AQ225" s="9">
        <v>0.1159641037838</v>
      </c>
      <c r="AR225" s="9">
        <v>0</v>
      </c>
      <c r="AS225" s="9">
        <v>0.21287028148680001</v>
      </c>
      <c r="AT225" s="8"/>
    </row>
    <row r="226" spans="1:46" x14ac:dyDescent="0.2">
      <c r="A226" s="32"/>
      <c r="B226" s="24"/>
      <c r="C226" s="24"/>
      <c r="D226" s="10">
        <v>152</v>
      </c>
      <c r="E226" s="10">
        <v>14</v>
      </c>
      <c r="F226" s="10">
        <v>32</v>
      </c>
      <c r="G226" s="10">
        <v>30</v>
      </c>
      <c r="H226" s="10">
        <v>35</v>
      </c>
      <c r="I226" s="10">
        <v>41</v>
      </c>
      <c r="J226" s="10">
        <v>80</v>
      </c>
      <c r="K226" s="10">
        <v>72</v>
      </c>
      <c r="L226" s="10">
        <v>76</v>
      </c>
      <c r="M226" s="10">
        <v>43</v>
      </c>
      <c r="N226" s="10">
        <v>30</v>
      </c>
      <c r="O226" s="10">
        <v>0</v>
      </c>
      <c r="P226" s="10">
        <v>13</v>
      </c>
      <c r="Q226" s="10">
        <v>7</v>
      </c>
      <c r="R226" s="10">
        <v>29</v>
      </c>
      <c r="S226" s="10">
        <v>23</v>
      </c>
      <c r="T226" s="10">
        <v>24</v>
      </c>
      <c r="U226" s="10">
        <v>30</v>
      </c>
      <c r="V226" s="10">
        <v>26</v>
      </c>
      <c r="W226" s="10">
        <v>14</v>
      </c>
      <c r="X226" s="10">
        <v>9</v>
      </c>
      <c r="Y226" s="10">
        <v>6</v>
      </c>
      <c r="Z226" s="10">
        <v>23</v>
      </c>
      <c r="AA226" s="10">
        <v>30</v>
      </c>
      <c r="AB226" s="10">
        <v>18</v>
      </c>
      <c r="AC226" s="10">
        <v>52</v>
      </c>
      <c r="AD226" s="10">
        <v>7</v>
      </c>
      <c r="AE226" s="10">
        <v>22</v>
      </c>
      <c r="AF226" s="10">
        <v>23</v>
      </c>
      <c r="AG226" s="10">
        <v>60</v>
      </c>
      <c r="AH226" s="10">
        <v>37</v>
      </c>
      <c r="AI226" s="10">
        <v>2</v>
      </c>
      <c r="AJ226" s="10">
        <v>39</v>
      </c>
      <c r="AK226" s="10">
        <v>5</v>
      </c>
      <c r="AL226" s="10">
        <v>2</v>
      </c>
      <c r="AM226" s="10">
        <v>4</v>
      </c>
      <c r="AN226" s="10">
        <v>13</v>
      </c>
      <c r="AO226" s="10">
        <v>6</v>
      </c>
      <c r="AP226" s="10">
        <v>1</v>
      </c>
      <c r="AQ226" s="10">
        <v>4</v>
      </c>
      <c r="AR226" s="10">
        <v>0</v>
      </c>
      <c r="AS226" s="10">
        <v>78</v>
      </c>
      <c r="AT226" s="8"/>
    </row>
    <row r="227" spans="1:46" x14ac:dyDescent="0.2">
      <c r="A227" s="32"/>
      <c r="B227" s="24"/>
      <c r="C227" s="24"/>
      <c r="D227" s="11" t="s">
        <v>118</v>
      </c>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8"/>
    </row>
    <row r="228" spans="1:46" x14ac:dyDescent="0.2">
      <c r="A228" s="26"/>
      <c r="B228" s="26"/>
      <c r="C228" s="23" t="s">
        <v>288</v>
      </c>
      <c r="D228" s="9">
        <v>0.24602976455629999</v>
      </c>
      <c r="E228" s="9">
        <v>0.36109846923159999</v>
      </c>
      <c r="F228" s="9">
        <v>0.272141902745</v>
      </c>
      <c r="G228" s="9">
        <v>0.23826334931590001</v>
      </c>
      <c r="H228" s="9">
        <v>0.17717792999759999</v>
      </c>
      <c r="I228" s="9">
        <v>0.21903712351240001</v>
      </c>
      <c r="J228" s="9">
        <v>0.22429012216460001</v>
      </c>
      <c r="K228" s="9">
        <v>0.26784586482020001</v>
      </c>
      <c r="L228" s="9">
        <v>0.17061806900429999</v>
      </c>
      <c r="M228" s="9">
        <v>0.26514178478349998</v>
      </c>
      <c r="N228" s="9">
        <v>0.38389120881549998</v>
      </c>
      <c r="O228" s="9">
        <v>0.48516565344340001</v>
      </c>
      <c r="P228" s="9">
        <v>0.2451661337154</v>
      </c>
      <c r="Q228" s="9">
        <v>0.1785520149774</v>
      </c>
      <c r="R228" s="9">
        <v>0.26881517839289998</v>
      </c>
      <c r="S228" s="9">
        <v>0.23676476251029999</v>
      </c>
      <c r="T228" s="9">
        <v>0.17453168316520001</v>
      </c>
      <c r="U228" s="9">
        <v>0.27150224828730002</v>
      </c>
      <c r="V228" s="9">
        <v>0.28239770902630001</v>
      </c>
      <c r="W228" s="9">
        <v>0.32619955955329999</v>
      </c>
      <c r="X228" s="9">
        <v>0.25398552163600002</v>
      </c>
      <c r="Y228" s="9">
        <v>0.48034068451939999</v>
      </c>
      <c r="Z228" s="9">
        <v>0.24514754774809999</v>
      </c>
      <c r="AA228" s="9">
        <v>0.25708264719719998</v>
      </c>
      <c r="AB228" s="9">
        <v>0.2074760194592</v>
      </c>
      <c r="AC228" s="9">
        <v>0.1839976541502</v>
      </c>
      <c r="AD228" s="9">
        <v>0.21259780170430001</v>
      </c>
      <c r="AE228" s="9">
        <v>0.33125048909839999</v>
      </c>
      <c r="AF228" s="9">
        <v>0.27138529358969998</v>
      </c>
      <c r="AG228" s="9">
        <v>0.19041626141369999</v>
      </c>
      <c r="AH228" s="9">
        <v>0.25037529741960002</v>
      </c>
      <c r="AI228" s="9">
        <v>0.33913829015250002</v>
      </c>
      <c r="AJ228" s="9">
        <v>0.35932656125149998</v>
      </c>
      <c r="AK228" s="9">
        <v>0.24673817122389999</v>
      </c>
      <c r="AL228" s="9">
        <v>0.37079029504170002</v>
      </c>
      <c r="AM228" s="9">
        <v>8.33287665358E-2</v>
      </c>
      <c r="AN228" s="9">
        <v>0.1327187427025</v>
      </c>
      <c r="AO228" s="9">
        <v>0.21400053715539999</v>
      </c>
      <c r="AP228" s="9">
        <v>0</v>
      </c>
      <c r="AQ228" s="9">
        <v>0.1456363770644</v>
      </c>
      <c r="AR228" s="9">
        <v>0.59053218411899999</v>
      </c>
      <c r="AS228" s="9">
        <v>0.24500597454379999</v>
      </c>
      <c r="AT228" s="8"/>
    </row>
    <row r="229" spans="1:46" x14ac:dyDescent="0.2">
      <c r="A229" s="32"/>
      <c r="B229" s="24"/>
      <c r="C229" s="24"/>
      <c r="D229" s="10">
        <v>160</v>
      </c>
      <c r="E229" s="10">
        <v>21</v>
      </c>
      <c r="F229" s="10">
        <v>37</v>
      </c>
      <c r="G229" s="10">
        <v>31</v>
      </c>
      <c r="H229" s="10">
        <v>21</v>
      </c>
      <c r="I229" s="10">
        <v>46</v>
      </c>
      <c r="J229" s="10">
        <v>80</v>
      </c>
      <c r="K229" s="10">
        <v>77</v>
      </c>
      <c r="L229" s="10">
        <v>67</v>
      </c>
      <c r="M229" s="10">
        <v>54</v>
      </c>
      <c r="N229" s="10">
        <v>35</v>
      </c>
      <c r="O229" s="10">
        <v>4</v>
      </c>
      <c r="P229" s="10">
        <v>10</v>
      </c>
      <c r="Q229" s="10">
        <v>8</v>
      </c>
      <c r="R229" s="10">
        <v>33</v>
      </c>
      <c r="S229" s="10">
        <v>16</v>
      </c>
      <c r="T229" s="10">
        <v>27</v>
      </c>
      <c r="U229" s="10">
        <v>39</v>
      </c>
      <c r="V229" s="10">
        <v>27</v>
      </c>
      <c r="W229" s="10">
        <v>20</v>
      </c>
      <c r="X229" s="10">
        <v>11</v>
      </c>
      <c r="Y229" s="10">
        <v>15</v>
      </c>
      <c r="Z229" s="10">
        <v>30</v>
      </c>
      <c r="AA229" s="10">
        <v>26</v>
      </c>
      <c r="AB229" s="10">
        <v>15</v>
      </c>
      <c r="AC229" s="10">
        <v>43</v>
      </c>
      <c r="AD229" s="10">
        <v>10</v>
      </c>
      <c r="AE229" s="10">
        <v>36</v>
      </c>
      <c r="AF229" s="10">
        <v>28</v>
      </c>
      <c r="AG229" s="10">
        <v>48</v>
      </c>
      <c r="AH229" s="10">
        <v>35</v>
      </c>
      <c r="AI229" s="10">
        <v>2</v>
      </c>
      <c r="AJ229" s="10">
        <v>45</v>
      </c>
      <c r="AK229" s="10">
        <v>10</v>
      </c>
      <c r="AL229" s="10">
        <v>3</v>
      </c>
      <c r="AM229" s="10">
        <v>4</v>
      </c>
      <c r="AN229" s="10">
        <v>10</v>
      </c>
      <c r="AO229" s="10">
        <v>5</v>
      </c>
      <c r="AP229" s="10">
        <v>0</v>
      </c>
      <c r="AQ229" s="10">
        <v>4</v>
      </c>
      <c r="AR229" s="10">
        <v>3</v>
      </c>
      <c r="AS229" s="10">
        <v>76</v>
      </c>
      <c r="AT229" s="8"/>
    </row>
    <row r="230" spans="1:46" x14ac:dyDescent="0.2">
      <c r="A230" s="32"/>
      <c r="B230" s="24"/>
      <c r="C230" s="24"/>
      <c r="D230" s="11" t="s">
        <v>118</v>
      </c>
      <c r="E230" s="11"/>
      <c r="F230" s="11"/>
      <c r="G230" s="11"/>
      <c r="H230" s="11"/>
      <c r="I230" s="11"/>
      <c r="J230" s="11"/>
      <c r="K230" s="11"/>
      <c r="L230" s="11"/>
      <c r="M230" s="11"/>
      <c r="N230" s="12" t="s">
        <v>119</v>
      </c>
      <c r="O230" s="11"/>
      <c r="P230" s="11"/>
      <c r="Q230" s="11"/>
      <c r="R230" s="11"/>
      <c r="S230" s="11"/>
      <c r="T230" s="11"/>
      <c r="U230" s="11"/>
      <c r="V230" s="11"/>
      <c r="W230" s="11"/>
      <c r="X230" s="11"/>
      <c r="Y230" s="12" t="s">
        <v>131</v>
      </c>
      <c r="Z230" s="11"/>
      <c r="AA230" s="11"/>
      <c r="AB230" s="11"/>
      <c r="AC230" s="11"/>
      <c r="AD230" s="11"/>
      <c r="AE230" s="11"/>
      <c r="AF230" s="11"/>
      <c r="AG230" s="11"/>
      <c r="AH230" s="11"/>
      <c r="AI230" s="11"/>
      <c r="AJ230" s="11"/>
      <c r="AK230" s="11"/>
      <c r="AL230" s="11"/>
      <c r="AM230" s="11"/>
      <c r="AN230" s="11"/>
      <c r="AO230" s="11"/>
      <c r="AP230" s="11"/>
      <c r="AQ230" s="11"/>
      <c r="AR230" s="11"/>
      <c r="AS230" s="11"/>
      <c r="AT230" s="8"/>
    </row>
    <row r="231" spans="1:46" x14ac:dyDescent="0.2">
      <c r="A231" s="26"/>
      <c r="B231" s="26"/>
      <c r="C231" s="23" t="s">
        <v>291</v>
      </c>
      <c r="D231" s="9">
        <v>9.2981759448899998E-2</v>
      </c>
      <c r="E231" s="9">
        <v>0.11673263965279999</v>
      </c>
      <c r="F231" s="9">
        <v>7.8041283514980006E-2</v>
      </c>
      <c r="G231" s="9">
        <v>8.3134213504800006E-2</v>
      </c>
      <c r="H231" s="9">
        <v>7.3305792893970004E-2</v>
      </c>
      <c r="I231" s="9">
        <v>0.1050264923763</v>
      </c>
      <c r="J231" s="9">
        <v>8.6300590636390007E-2</v>
      </c>
      <c r="K231" s="9">
        <v>0.10277414684610001</v>
      </c>
      <c r="L231" s="9">
        <v>0.10596015868890001</v>
      </c>
      <c r="M231" s="9">
        <v>8.163671400811999E-2</v>
      </c>
      <c r="N231" s="9">
        <v>8.1950363425389999E-2</v>
      </c>
      <c r="O231" s="9">
        <v>0.13568300502819999</v>
      </c>
      <c r="P231" s="9">
        <v>9.2430261667709998E-2</v>
      </c>
      <c r="Q231" s="9">
        <v>0.1106211073422</v>
      </c>
      <c r="R231" s="9">
        <v>0.1107631825913</v>
      </c>
      <c r="S231" s="9">
        <v>4.2762473443079999E-2</v>
      </c>
      <c r="T231" s="9">
        <v>0.1242022842561</v>
      </c>
      <c r="U231" s="9">
        <v>8.5540129104219986E-2</v>
      </c>
      <c r="V231" s="9">
        <v>8.5802050617119999E-2</v>
      </c>
      <c r="W231" s="9">
        <v>0.1119644214286</v>
      </c>
      <c r="X231" s="9">
        <v>8.468821333000999E-2</v>
      </c>
      <c r="Y231" s="9">
        <v>0.22992275059840001</v>
      </c>
      <c r="Z231" s="9">
        <v>0.1046999136848</v>
      </c>
      <c r="AA231" s="9">
        <v>8.2932669824750005E-2</v>
      </c>
      <c r="AB231" s="9">
        <v>5.8705474592890002E-2</v>
      </c>
      <c r="AC231" s="9">
        <v>7.3782057422970004E-2</v>
      </c>
      <c r="AD231" s="9">
        <v>9.4355409193079998E-2</v>
      </c>
      <c r="AE231" s="9">
        <v>0.1710258171222</v>
      </c>
      <c r="AF231" s="9">
        <v>9.0292776159789992E-2</v>
      </c>
      <c r="AG231" s="9">
        <v>8.6181513816839986E-2</v>
      </c>
      <c r="AH231" s="9">
        <v>6.0662303660980001E-2</v>
      </c>
      <c r="AI231" s="9">
        <v>0</v>
      </c>
      <c r="AJ231" s="9">
        <v>8.7297392929859996E-2</v>
      </c>
      <c r="AK231" s="9">
        <v>0.17719942826499999</v>
      </c>
      <c r="AL231" s="9">
        <v>0.12582216862949999</v>
      </c>
      <c r="AM231" s="9">
        <v>6.9956777740529996E-2</v>
      </c>
      <c r="AN231" s="9">
        <v>9.2059633702349999E-2</v>
      </c>
      <c r="AO231" s="9">
        <v>0.1454126358176</v>
      </c>
      <c r="AP231" s="9">
        <v>0</v>
      </c>
      <c r="AQ231" s="9">
        <v>8.4442329835940008E-2</v>
      </c>
      <c r="AR231" s="9">
        <v>0</v>
      </c>
      <c r="AS231" s="9">
        <v>8.0339711736120006E-2</v>
      </c>
      <c r="AT231" s="8"/>
    </row>
    <row r="232" spans="1:46" x14ac:dyDescent="0.2">
      <c r="A232" s="32"/>
      <c r="B232" s="24"/>
      <c r="C232" s="24"/>
      <c r="D232" s="10">
        <v>71</v>
      </c>
      <c r="E232" s="10">
        <v>8</v>
      </c>
      <c r="F232" s="10">
        <v>16</v>
      </c>
      <c r="G232" s="10">
        <v>9</v>
      </c>
      <c r="H232" s="10">
        <v>13</v>
      </c>
      <c r="I232" s="10">
        <v>23</v>
      </c>
      <c r="J232" s="10">
        <v>36</v>
      </c>
      <c r="K232" s="10">
        <v>35</v>
      </c>
      <c r="L232" s="10">
        <v>37</v>
      </c>
      <c r="M232" s="10">
        <v>20</v>
      </c>
      <c r="N232" s="10">
        <v>12</v>
      </c>
      <c r="O232" s="10">
        <v>2</v>
      </c>
      <c r="P232" s="10">
        <v>5</v>
      </c>
      <c r="Q232" s="10">
        <v>2</v>
      </c>
      <c r="R232" s="10">
        <v>13</v>
      </c>
      <c r="S232" s="10">
        <v>2</v>
      </c>
      <c r="T232" s="10">
        <v>15</v>
      </c>
      <c r="U232" s="10">
        <v>18</v>
      </c>
      <c r="V232" s="10">
        <v>16</v>
      </c>
      <c r="W232" s="10">
        <v>5</v>
      </c>
      <c r="X232" s="10">
        <v>5</v>
      </c>
      <c r="Y232" s="10">
        <v>7</v>
      </c>
      <c r="Z232" s="10">
        <v>14</v>
      </c>
      <c r="AA232" s="10">
        <v>11</v>
      </c>
      <c r="AB232" s="10">
        <v>6</v>
      </c>
      <c r="AC232" s="10">
        <v>23</v>
      </c>
      <c r="AD232" s="10">
        <v>3</v>
      </c>
      <c r="AE232" s="10">
        <v>16</v>
      </c>
      <c r="AF232" s="10">
        <v>14</v>
      </c>
      <c r="AG232" s="10">
        <v>23</v>
      </c>
      <c r="AH232" s="10">
        <v>15</v>
      </c>
      <c r="AI232" s="10">
        <v>0</v>
      </c>
      <c r="AJ232" s="10">
        <v>15</v>
      </c>
      <c r="AK232" s="10">
        <v>5</v>
      </c>
      <c r="AL232" s="10">
        <v>2</v>
      </c>
      <c r="AM232" s="10">
        <v>2</v>
      </c>
      <c r="AN232" s="10">
        <v>11</v>
      </c>
      <c r="AO232" s="10">
        <v>4</v>
      </c>
      <c r="AP232" s="10">
        <v>0</v>
      </c>
      <c r="AQ232" s="10">
        <v>3</v>
      </c>
      <c r="AR232" s="10">
        <v>0</v>
      </c>
      <c r="AS232" s="10">
        <v>29</v>
      </c>
      <c r="AT232" s="8"/>
    </row>
    <row r="233" spans="1:46" x14ac:dyDescent="0.2">
      <c r="A233" s="32"/>
      <c r="B233" s="24"/>
      <c r="C233" s="24"/>
      <c r="D233" s="11" t="s">
        <v>118</v>
      </c>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8"/>
    </row>
    <row r="234" spans="1:46" x14ac:dyDescent="0.2">
      <c r="A234" s="26"/>
      <c r="B234" s="26"/>
      <c r="C234" s="23" t="s">
        <v>294</v>
      </c>
      <c r="D234" s="9">
        <v>0.115394767537</v>
      </c>
      <c r="E234" s="9">
        <v>6.5618370408750001E-2</v>
      </c>
      <c r="F234" s="9">
        <v>6.029224680617E-2</v>
      </c>
      <c r="G234" s="9">
        <v>5.8593754587079987E-2</v>
      </c>
      <c r="H234" s="9">
        <v>0.18614316838879999</v>
      </c>
      <c r="I234" s="9">
        <v>0.1521116954177</v>
      </c>
      <c r="J234" s="9">
        <v>0.11786095128100001</v>
      </c>
      <c r="K234" s="9">
        <v>0.1123556303079</v>
      </c>
      <c r="L234" s="9">
        <v>0.1113790176419</v>
      </c>
      <c r="M234" s="9">
        <v>0.13762073317869999</v>
      </c>
      <c r="N234" s="9">
        <v>8.2490410796009994E-2</v>
      </c>
      <c r="O234" s="9">
        <v>0</v>
      </c>
      <c r="P234" s="9">
        <v>0.25053373567870002</v>
      </c>
      <c r="Q234" s="9">
        <v>0.2352552049544</v>
      </c>
      <c r="R234" s="9">
        <v>6.4360418887430007E-2</v>
      </c>
      <c r="S234" s="9">
        <v>4.3750079090339997E-2</v>
      </c>
      <c r="T234" s="9">
        <v>0.12221262703620001</v>
      </c>
      <c r="U234" s="9">
        <v>0.12700804761350001</v>
      </c>
      <c r="V234" s="9">
        <v>8.9942668553460003E-2</v>
      </c>
      <c r="W234" s="9">
        <v>0.1210640162741</v>
      </c>
      <c r="X234" s="9">
        <v>0.14550254943009999</v>
      </c>
      <c r="Y234" s="9">
        <v>3.4109918936200002E-2</v>
      </c>
      <c r="Z234" s="9">
        <v>0.13951242006940001</v>
      </c>
      <c r="AA234" s="9">
        <v>8.5184714483460003E-2</v>
      </c>
      <c r="AB234" s="9">
        <v>0.12418160135380001</v>
      </c>
      <c r="AC234" s="9">
        <v>0.12502730713679999</v>
      </c>
      <c r="AD234" s="9">
        <v>0.15698732222680001</v>
      </c>
      <c r="AE234" s="9">
        <v>6.1521306948419993E-2</v>
      </c>
      <c r="AF234" s="9">
        <v>0.20270520553519999</v>
      </c>
      <c r="AG234" s="9">
        <v>9.6290302699859998E-2</v>
      </c>
      <c r="AH234" s="9">
        <v>9.2415050833839996E-2</v>
      </c>
      <c r="AI234" s="9">
        <v>0</v>
      </c>
      <c r="AJ234" s="9">
        <v>5.6828916243379997E-2</v>
      </c>
      <c r="AK234" s="9">
        <v>0.2278003043473</v>
      </c>
      <c r="AL234" s="9">
        <v>8.1203216109189999E-2</v>
      </c>
      <c r="AM234" s="9">
        <v>0.1620328978726</v>
      </c>
      <c r="AN234" s="9">
        <v>0.19875877825739999</v>
      </c>
      <c r="AO234" s="9">
        <v>0.26683212367499998</v>
      </c>
      <c r="AP234" s="9">
        <v>0</v>
      </c>
      <c r="AQ234" s="9">
        <v>9.3635084327749987E-2</v>
      </c>
      <c r="AR234" s="9">
        <v>0</v>
      </c>
      <c r="AS234" s="9">
        <v>8.4821964917329989E-2</v>
      </c>
      <c r="AT234" s="8"/>
    </row>
    <row r="235" spans="1:46" x14ac:dyDescent="0.2">
      <c r="A235" s="32"/>
      <c r="B235" s="24"/>
      <c r="C235" s="24"/>
      <c r="D235" s="10">
        <v>81</v>
      </c>
      <c r="E235" s="10">
        <v>5</v>
      </c>
      <c r="F235" s="10">
        <v>9</v>
      </c>
      <c r="G235" s="10">
        <v>10</v>
      </c>
      <c r="H235" s="10">
        <v>22</v>
      </c>
      <c r="I235" s="10">
        <v>33</v>
      </c>
      <c r="J235" s="10">
        <v>41</v>
      </c>
      <c r="K235" s="10">
        <v>39</v>
      </c>
      <c r="L235" s="10">
        <v>42</v>
      </c>
      <c r="M235" s="10">
        <v>25</v>
      </c>
      <c r="N235" s="10">
        <v>12</v>
      </c>
      <c r="O235" s="10">
        <v>0</v>
      </c>
      <c r="P235" s="10">
        <v>12</v>
      </c>
      <c r="Q235" s="10">
        <v>6</v>
      </c>
      <c r="R235" s="10">
        <v>11</v>
      </c>
      <c r="S235" s="10">
        <v>5</v>
      </c>
      <c r="T235" s="10">
        <v>10</v>
      </c>
      <c r="U235" s="10">
        <v>23</v>
      </c>
      <c r="V235" s="10">
        <v>14</v>
      </c>
      <c r="W235" s="10">
        <v>7</v>
      </c>
      <c r="X235" s="10">
        <v>6</v>
      </c>
      <c r="Y235" s="10">
        <v>1</v>
      </c>
      <c r="Z235" s="10">
        <v>17</v>
      </c>
      <c r="AA235" s="10">
        <v>10</v>
      </c>
      <c r="AB235" s="10">
        <v>9</v>
      </c>
      <c r="AC235" s="10">
        <v>31</v>
      </c>
      <c r="AD235" s="10">
        <v>7</v>
      </c>
      <c r="AE235" s="10">
        <v>7</v>
      </c>
      <c r="AF235" s="10">
        <v>23</v>
      </c>
      <c r="AG235" s="10">
        <v>25</v>
      </c>
      <c r="AH235" s="10">
        <v>19</v>
      </c>
      <c r="AI235" s="10">
        <v>0</v>
      </c>
      <c r="AJ235" s="10">
        <v>9</v>
      </c>
      <c r="AK235" s="10">
        <v>6</v>
      </c>
      <c r="AL235" s="10">
        <v>1</v>
      </c>
      <c r="AM235" s="10">
        <v>5</v>
      </c>
      <c r="AN235" s="10">
        <v>15</v>
      </c>
      <c r="AO235" s="10">
        <v>9</v>
      </c>
      <c r="AP235" s="10">
        <v>0</v>
      </c>
      <c r="AQ235" s="10">
        <v>3</v>
      </c>
      <c r="AR235" s="10">
        <v>0</v>
      </c>
      <c r="AS235" s="10">
        <v>33</v>
      </c>
      <c r="AT235" s="8"/>
    </row>
    <row r="236" spans="1:46" x14ac:dyDescent="0.2">
      <c r="A236" s="32"/>
      <c r="B236" s="24"/>
      <c r="C236" s="24"/>
      <c r="D236" s="11" t="s">
        <v>118</v>
      </c>
      <c r="E236" s="11"/>
      <c r="F236" s="11"/>
      <c r="G236" s="11"/>
      <c r="H236" s="12" t="s">
        <v>202</v>
      </c>
      <c r="I236" s="11"/>
      <c r="J236" s="11"/>
      <c r="K236" s="11"/>
      <c r="L236" s="11"/>
      <c r="M236" s="11"/>
      <c r="N236" s="11"/>
      <c r="O236" s="11"/>
      <c r="P236" s="12" t="s">
        <v>243</v>
      </c>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2" t="s">
        <v>119</v>
      </c>
      <c r="AP236" s="11"/>
      <c r="AQ236" s="11"/>
      <c r="AR236" s="11"/>
      <c r="AS236" s="11"/>
      <c r="AT236" s="8"/>
    </row>
    <row r="237" spans="1:46" x14ac:dyDescent="0.2">
      <c r="A237" s="26"/>
      <c r="B237" s="26"/>
      <c r="C237" s="23" t="s">
        <v>56</v>
      </c>
      <c r="D237" s="9">
        <v>1</v>
      </c>
      <c r="E237" s="9">
        <v>1</v>
      </c>
      <c r="F237" s="9">
        <v>1</v>
      </c>
      <c r="G237" s="9">
        <v>1</v>
      </c>
      <c r="H237" s="9">
        <v>1</v>
      </c>
      <c r="I237" s="9">
        <v>1</v>
      </c>
      <c r="J237" s="9">
        <v>1</v>
      </c>
      <c r="K237" s="9">
        <v>1</v>
      </c>
      <c r="L237" s="9">
        <v>1</v>
      </c>
      <c r="M237" s="9">
        <v>1</v>
      </c>
      <c r="N237" s="9">
        <v>1</v>
      </c>
      <c r="O237" s="9">
        <v>1</v>
      </c>
      <c r="P237" s="9">
        <v>1</v>
      </c>
      <c r="Q237" s="9">
        <v>1</v>
      </c>
      <c r="R237" s="9">
        <v>1</v>
      </c>
      <c r="S237" s="9">
        <v>1</v>
      </c>
      <c r="T237" s="9">
        <v>1</v>
      </c>
      <c r="U237" s="9">
        <v>1</v>
      </c>
      <c r="V237" s="9">
        <v>1</v>
      </c>
      <c r="W237" s="9">
        <v>1</v>
      </c>
      <c r="X237" s="9">
        <v>1</v>
      </c>
      <c r="Y237" s="9">
        <v>1</v>
      </c>
      <c r="Z237" s="9">
        <v>1</v>
      </c>
      <c r="AA237" s="9">
        <v>1</v>
      </c>
      <c r="AB237" s="9">
        <v>1</v>
      </c>
      <c r="AC237" s="9">
        <v>1</v>
      </c>
      <c r="AD237" s="9">
        <v>1</v>
      </c>
      <c r="AE237" s="9">
        <v>1</v>
      </c>
      <c r="AF237" s="9">
        <v>1</v>
      </c>
      <c r="AG237" s="9">
        <v>1</v>
      </c>
      <c r="AH237" s="9">
        <v>1</v>
      </c>
      <c r="AI237" s="9">
        <v>1</v>
      </c>
      <c r="AJ237" s="9">
        <v>1</v>
      </c>
      <c r="AK237" s="9">
        <v>1</v>
      </c>
      <c r="AL237" s="9">
        <v>1</v>
      </c>
      <c r="AM237" s="9">
        <v>1</v>
      </c>
      <c r="AN237" s="9">
        <v>1</v>
      </c>
      <c r="AO237" s="9">
        <v>1</v>
      </c>
      <c r="AP237" s="9">
        <v>1</v>
      </c>
      <c r="AQ237" s="9">
        <v>1</v>
      </c>
      <c r="AR237" s="9">
        <v>1</v>
      </c>
      <c r="AS237" s="9">
        <v>1</v>
      </c>
      <c r="AT237" s="8"/>
    </row>
    <row r="238" spans="1:46" x14ac:dyDescent="0.2">
      <c r="A238" s="32"/>
      <c r="B238" s="24"/>
      <c r="C238" s="24"/>
      <c r="D238" s="10">
        <v>743</v>
      </c>
      <c r="E238" s="10">
        <v>68</v>
      </c>
      <c r="F238" s="10">
        <v>139</v>
      </c>
      <c r="G238" s="10">
        <v>136</v>
      </c>
      <c r="H238" s="10">
        <v>157</v>
      </c>
      <c r="I238" s="10">
        <v>228</v>
      </c>
      <c r="J238" s="10">
        <v>402</v>
      </c>
      <c r="K238" s="10">
        <v>333</v>
      </c>
      <c r="L238" s="10">
        <v>361</v>
      </c>
      <c r="M238" s="10">
        <v>242</v>
      </c>
      <c r="N238" s="10">
        <v>126</v>
      </c>
      <c r="O238" s="10">
        <v>9</v>
      </c>
      <c r="P238" s="10">
        <v>51</v>
      </c>
      <c r="Q238" s="10">
        <v>35</v>
      </c>
      <c r="R238" s="10">
        <v>147</v>
      </c>
      <c r="S238" s="10">
        <v>85</v>
      </c>
      <c r="T238" s="10">
        <v>118</v>
      </c>
      <c r="U238" s="10">
        <v>178</v>
      </c>
      <c r="V238" s="10">
        <v>129</v>
      </c>
      <c r="W238" s="10">
        <v>59</v>
      </c>
      <c r="X238" s="10">
        <v>40</v>
      </c>
      <c r="Y238" s="10">
        <v>35</v>
      </c>
      <c r="Z238" s="10">
        <v>127</v>
      </c>
      <c r="AA238" s="10">
        <v>127</v>
      </c>
      <c r="AB238" s="10">
        <v>78</v>
      </c>
      <c r="AC238" s="10">
        <v>277</v>
      </c>
      <c r="AD238" s="10">
        <v>39</v>
      </c>
      <c r="AE238" s="10">
        <v>104</v>
      </c>
      <c r="AF238" s="10">
        <v>130</v>
      </c>
      <c r="AG238" s="10">
        <v>271</v>
      </c>
      <c r="AH238" s="10">
        <v>189</v>
      </c>
      <c r="AI238" s="10">
        <v>7</v>
      </c>
      <c r="AJ238" s="10">
        <v>142</v>
      </c>
      <c r="AK238" s="10">
        <v>40</v>
      </c>
      <c r="AL238" s="10">
        <v>13</v>
      </c>
      <c r="AM238" s="10">
        <v>29</v>
      </c>
      <c r="AN238" s="10">
        <v>92</v>
      </c>
      <c r="AO238" s="10">
        <v>36</v>
      </c>
      <c r="AP238" s="10">
        <v>3</v>
      </c>
      <c r="AQ238" s="10">
        <v>24</v>
      </c>
      <c r="AR238" s="10">
        <v>6</v>
      </c>
      <c r="AS238" s="10">
        <v>358</v>
      </c>
      <c r="AT238" s="8"/>
    </row>
    <row r="239" spans="1:46" x14ac:dyDescent="0.2">
      <c r="A239" s="32"/>
      <c r="B239" s="24"/>
      <c r="C239" s="24"/>
      <c r="D239" s="11" t="s">
        <v>118</v>
      </c>
      <c r="E239" s="11" t="s">
        <v>118</v>
      </c>
      <c r="F239" s="11" t="s">
        <v>118</v>
      </c>
      <c r="G239" s="11" t="s">
        <v>118</v>
      </c>
      <c r="H239" s="11" t="s">
        <v>118</v>
      </c>
      <c r="I239" s="11" t="s">
        <v>118</v>
      </c>
      <c r="J239" s="11" t="s">
        <v>118</v>
      </c>
      <c r="K239" s="11" t="s">
        <v>118</v>
      </c>
      <c r="L239" s="11" t="s">
        <v>118</v>
      </c>
      <c r="M239" s="11" t="s">
        <v>118</v>
      </c>
      <c r="N239" s="11" t="s">
        <v>118</v>
      </c>
      <c r="O239" s="11" t="s">
        <v>118</v>
      </c>
      <c r="P239" s="11" t="s">
        <v>118</v>
      </c>
      <c r="Q239" s="11" t="s">
        <v>118</v>
      </c>
      <c r="R239" s="11" t="s">
        <v>118</v>
      </c>
      <c r="S239" s="11" t="s">
        <v>118</v>
      </c>
      <c r="T239" s="11" t="s">
        <v>118</v>
      </c>
      <c r="U239" s="11" t="s">
        <v>118</v>
      </c>
      <c r="V239" s="11" t="s">
        <v>118</v>
      </c>
      <c r="W239" s="11" t="s">
        <v>118</v>
      </c>
      <c r="X239" s="11" t="s">
        <v>118</v>
      </c>
      <c r="Y239" s="11" t="s">
        <v>118</v>
      </c>
      <c r="Z239" s="11" t="s">
        <v>118</v>
      </c>
      <c r="AA239" s="11" t="s">
        <v>118</v>
      </c>
      <c r="AB239" s="11" t="s">
        <v>118</v>
      </c>
      <c r="AC239" s="11" t="s">
        <v>118</v>
      </c>
      <c r="AD239" s="11" t="s">
        <v>118</v>
      </c>
      <c r="AE239" s="11" t="s">
        <v>118</v>
      </c>
      <c r="AF239" s="11" t="s">
        <v>118</v>
      </c>
      <c r="AG239" s="11" t="s">
        <v>118</v>
      </c>
      <c r="AH239" s="11" t="s">
        <v>118</v>
      </c>
      <c r="AI239" s="11" t="s">
        <v>118</v>
      </c>
      <c r="AJ239" s="11" t="s">
        <v>118</v>
      </c>
      <c r="AK239" s="11" t="s">
        <v>118</v>
      </c>
      <c r="AL239" s="11" t="s">
        <v>118</v>
      </c>
      <c r="AM239" s="11" t="s">
        <v>118</v>
      </c>
      <c r="AN239" s="11" t="s">
        <v>118</v>
      </c>
      <c r="AO239" s="11" t="s">
        <v>118</v>
      </c>
      <c r="AP239" s="11" t="s">
        <v>118</v>
      </c>
      <c r="AQ239" s="11" t="s">
        <v>118</v>
      </c>
      <c r="AR239" s="11" t="s">
        <v>118</v>
      </c>
      <c r="AS239" s="11" t="s">
        <v>118</v>
      </c>
      <c r="AT239" s="8"/>
    </row>
    <row r="240" spans="1:46" x14ac:dyDescent="0.2">
      <c r="A240" s="26"/>
      <c r="B240" s="23" t="s">
        <v>330</v>
      </c>
      <c r="C240" s="23" t="s">
        <v>283</v>
      </c>
      <c r="D240" s="9">
        <v>0.2722913853965</v>
      </c>
      <c r="E240" s="9">
        <v>0.21497773240820001</v>
      </c>
      <c r="F240" s="9">
        <v>0.1910745169428</v>
      </c>
      <c r="G240" s="9">
        <v>0.34470022852659998</v>
      </c>
      <c r="H240" s="9">
        <v>0.30292266689690001</v>
      </c>
      <c r="I240" s="9">
        <v>0.29401521557310001</v>
      </c>
      <c r="J240" s="9">
        <v>0.25811079715059998</v>
      </c>
      <c r="K240" s="9">
        <v>0.28625196724230001</v>
      </c>
      <c r="L240" s="9">
        <v>0.2290016764951</v>
      </c>
      <c r="M240" s="9">
        <v>0.31126077080379999</v>
      </c>
      <c r="N240" s="9">
        <v>0.29415813430940002</v>
      </c>
      <c r="O240" s="9">
        <v>0.4153437071069</v>
      </c>
      <c r="P240" s="9">
        <v>0.48627355507600001</v>
      </c>
      <c r="Q240" s="9">
        <v>0.41301651472610001</v>
      </c>
      <c r="R240" s="9">
        <v>0.2606708031021</v>
      </c>
      <c r="S240" s="9">
        <v>0.2004914295054</v>
      </c>
      <c r="T240" s="9">
        <v>0.16661584666920001</v>
      </c>
      <c r="U240" s="9">
        <v>0.3107905047299</v>
      </c>
      <c r="V240" s="9">
        <v>0.22059089135910001</v>
      </c>
      <c r="W240" s="9">
        <v>0.4927072859471</v>
      </c>
      <c r="X240" s="9">
        <v>0.41454464401340002</v>
      </c>
      <c r="Y240" s="9">
        <v>0.31276135818060002</v>
      </c>
      <c r="Z240" s="9">
        <v>0.35752695986689997</v>
      </c>
      <c r="AA240" s="9">
        <v>0.2058955343678</v>
      </c>
      <c r="AB240" s="9">
        <v>0.1522857120652</v>
      </c>
      <c r="AC240" s="9">
        <v>0.20071575412750001</v>
      </c>
      <c r="AD240" s="9">
        <v>0.63231031825610007</v>
      </c>
      <c r="AE240" s="9">
        <v>0.37568728171940002</v>
      </c>
      <c r="AF240" s="9">
        <v>0.38469633685060001</v>
      </c>
      <c r="AG240" s="9">
        <v>0.1655650830514</v>
      </c>
      <c r="AH240" s="9">
        <v>0.15371859124680001</v>
      </c>
      <c r="AI240" s="9">
        <v>0.36339137005279998</v>
      </c>
      <c r="AJ240" s="9">
        <v>0.3455078264675</v>
      </c>
      <c r="AK240" s="9">
        <v>0.32548263323319998</v>
      </c>
      <c r="AL240" s="9">
        <v>0.47362405502959998</v>
      </c>
      <c r="AM240" s="9">
        <v>0.2255580734233</v>
      </c>
      <c r="AN240" s="9">
        <v>0.29800710871890002</v>
      </c>
      <c r="AO240" s="9">
        <v>0.5414760961881</v>
      </c>
      <c r="AP240" s="9">
        <v>0</v>
      </c>
      <c r="AQ240" s="9">
        <v>9.979380346802999E-2</v>
      </c>
      <c r="AR240" s="9">
        <v>0.27822586238730002</v>
      </c>
      <c r="AS240" s="9">
        <v>0.2045558829679</v>
      </c>
      <c r="AT240" s="8"/>
    </row>
    <row r="241" spans="1:46" x14ac:dyDescent="0.2">
      <c r="A241" s="32"/>
      <c r="B241" s="24"/>
      <c r="C241" s="24"/>
      <c r="D241" s="10">
        <v>194</v>
      </c>
      <c r="E241" s="10">
        <v>15</v>
      </c>
      <c r="F241" s="10">
        <v>23</v>
      </c>
      <c r="G241" s="10">
        <v>39</v>
      </c>
      <c r="H241" s="10">
        <v>44</v>
      </c>
      <c r="I241" s="10">
        <v>70</v>
      </c>
      <c r="J241" s="10">
        <v>97</v>
      </c>
      <c r="K241" s="10">
        <v>94</v>
      </c>
      <c r="L241" s="10">
        <v>83</v>
      </c>
      <c r="M241" s="10">
        <v>68</v>
      </c>
      <c r="N241" s="10">
        <v>37</v>
      </c>
      <c r="O241" s="10">
        <v>4</v>
      </c>
      <c r="P241" s="10">
        <v>22</v>
      </c>
      <c r="Q241" s="10">
        <v>15</v>
      </c>
      <c r="R241" s="10">
        <v>37</v>
      </c>
      <c r="S241" s="10">
        <v>20</v>
      </c>
      <c r="T241" s="10">
        <v>16</v>
      </c>
      <c r="U241" s="10">
        <v>54</v>
      </c>
      <c r="V241" s="10">
        <v>30</v>
      </c>
      <c r="W241" s="10">
        <v>30</v>
      </c>
      <c r="X241" s="10">
        <v>17</v>
      </c>
      <c r="Y241" s="10">
        <v>13</v>
      </c>
      <c r="Z241" s="10">
        <v>48</v>
      </c>
      <c r="AA241" s="10">
        <v>24</v>
      </c>
      <c r="AB241" s="10">
        <v>14</v>
      </c>
      <c r="AC241" s="10">
        <v>48</v>
      </c>
      <c r="AD241" s="10">
        <v>26</v>
      </c>
      <c r="AE241" s="10">
        <v>41</v>
      </c>
      <c r="AF241" s="10">
        <v>52</v>
      </c>
      <c r="AG241" s="10">
        <v>46</v>
      </c>
      <c r="AH241" s="10">
        <v>25</v>
      </c>
      <c r="AI241" s="10">
        <v>3</v>
      </c>
      <c r="AJ241" s="10">
        <v>51</v>
      </c>
      <c r="AK241" s="10">
        <v>14</v>
      </c>
      <c r="AL241" s="10">
        <v>6</v>
      </c>
      <c r="AM241" s="10">
        <v>9</v>
      </c>
      <c r="AN241" s="10">
        <v>24</v>
      </c>
      <c r="AO241" s="10">
        <v>16</v>
      </c>
      <c r="AP241" s="10">
        <v>0</v>
      </c>
      <c r="AQ241" s="10">
        <v>3</v>
      </c>
      <c r="AR241" s="10">
        <v>2</v>
      </c>
      <c r="AS241" s="10">
        <v>69</v>
      </c>
      <c r="AT241" s="8"/>
    </row>
    <row r="242" spans="1:46" x14ac:dyDescent="0.2">
      <c r="A242" s="32"/>
      <c r="B242" s="24"/>
      <c r="C242" s="24"/>
      <c r="D242" s="11" t="s">
        <v>118</v>
      </c>
      <c r="E242" s="11"/>
      <c r="F242" s="11"/>
      <c r="G242" s="11"/>
      <c r="H242" s="11"/>
      <c r="I242" s="11"/>
      <c r="J242" s="11"/>
      <c r="K242" s="11"/>
      <c r="L242" s="11"/>
      <c r="M242" s="11"/>
      <c r="N242" s="11"/>
      <c r="O242" s="11"/>
      <c r="P242" s="12" t="s">
        <v>124</v>
      </c>
      <c r="Q242" s="11"/>
      <c r="R242" s="11"/>
      <c r="S242" s="11"/>
      <c r="T242" s="11"/>
      <c r="U242" s="11"/>
      <c r="V242" s="11"/>
      <c r="W242" s="12" t="s">
        <v>315</v>
      </c>
      <c r="X242" s="11"/>
      <c r="Y242" s="11"/>
      <c r="Z242" s="11"/>
      <c r="AA242" s="11"/>
      <c r="AB242" s="11"/>
      <c r="AC242" s="11"/>
      <c r="AD242" s="12" t="s">
        <v>296</v>
      </c>
      <c r="AE242" s="12" t="s">
        <v>218</v>
      </c>
      <c r="AF242" s="12" t="s">
        <v>218</v>
      </c>
      <c r="AG242" s="11"/>
      <c r="AH242" s="11"/>
      <c r="AI242" s="11"/>
      <c r="AJ242" s="11"/>
      <c r="AK242" s="11"/>
      <c r="AL242" s="11"/>
      <c r="AM242" s="11"/>
      <c r="AN242" s="11"/>
      <c r="AO242" s="12" t="s">
        <v>331</v>
      </c>
      <c r="AP242" s="11"/>
      <c r="AQ242" s="11"/>
      <c r="AR242" s="11"/>
      <c r="AS242" s="11"/>
      <c r="AT242" s="8"/>
    </row>
    <row r="243" spans="1:46" x14ac:dyDescent="0.2">
      <c r="A243" s="26"/>
      <c r="B243" s="26"/>
      <c r="C243" s="23" t="s">
        <v>285</v>
      </c>
      <c r="D243" s="9">
        <v>0.37651243104569998</v>
      </c>
      <c r="E243" s="9">
        <v>0.42195691998480001</v>
      </c>
      <c r="F243" s="9">
        <v>0.33570990539550011</v>
      </c>
      <c r="G243" s="9">
        <v>0.28112512551360003</v>
      </c>
      <c r="H243" s="9">
        <v>0.35157565009440001</v>
      </c>
      <c r="I243" s="9">
        <v>0.44247808028789998</v>
      </c>
      <c r="J243" s="9">
        <v>0.39227035972480001</v>
      </c>
      <c r="K243" s="9">
        <v>0.35838094724859998</v>
      </c>
      <c r="L243" s="9">
        <v>0.40825548095739989</v>
      </c>
      <c r="M243" s="9">
        <v>0.33614440091699999</v>
      </c>
      <c r="N243" s="9">
        <v>0.38481250203709999</v>
      </c>
      <c r="O243" s="9">
        <v>0.17212563683359999</v>
      </c>
      <c r="P243" s="9">
        <v>0.23596565788320001</v>
      </c>
      <c r="Q243" s="9">
        <v>0.38353606827230002</v>
      </c>
      <c r="R243" s="9">
        <v>0.36500354112639999</v>
      </c>
      <c r="S243" s="9">
        <v>0.41577126271269998</v>
      </c>
      <c r="T243" s="9">
        <v>0.38441628457979998</v>
      </c>
      <c r="U243" s="9">
        <v>0.33285724099620001</v>
      </c>
      <c r="V243" s="9">
        <v>0.48199751988599998</v>
      </c>
      <c r="W243" s="9">
        <v>0.45197088251529999</v>
      </c>
      <c r="X243" s="9">
        <v>0.47903505637940003</v>
      </c>
      <c r="Y243" s="9">
        <v>0.30525800014210003</v>
      </c>
      <c r="Z243" s="9">
        <v>0.41334395299370003</v>
      </c>
      <c r="AA243" s="9">
        <v>0.43916874496840003</v>
      </c>
      <c r="AB243" s="9">
        <v>0.47827450498809998</v>
      </c>
      <c r="AC243" s="9">
        <v>0.25187310819249997</v>
      </c>
      <c r="AD243" s="9">
        <v>0.35385493772069998</v>
      </c>
      <c r="AE243" s="9">
        <v>0.45065903892569997</v>
      </c>
      <c r="AF243" s="9">
        <v>0.43321741836099997</v>
      </c>
      <c r="AG243" s="9">
        <v>0.4155305929259</v>
      </c>
      <c r="AH243" s="9">
        <v>0.23104327463259999</v>
      </c>
      <c r="AI243" s="9">
        <v>0.47615934946470001</v>
      </c>
      <c r="AJ243" s="9">
        <v>0.41358169593029998</v>
      </c>
      <c r="AK243" s="9">
        <v>0.46216097103449999</v>
      </c>
      <c r="AL243" s="9">
        <v>0.303392822329</v>
      </c>
      <c r="AM243" s="9">
        <v>0.54860070735169997</v>
      </c>
      <c r="AN243" s="9">
        <v>0.47894643167349998</v>
      </c>
      <c r="AO243" s="9">
        <v>0.25318906420120002</v>
      </c>
      <c r="AP243" s="9">
        <v>0.23263998535200001</v>
      </c>
      <c r="AQ243" s="9">
        <v>0.3769296157291</v>
      </c>
      <c r="AR243" s="9">
        <v>0.21532531691330001</v>
      </c>
      <c r="AS243" s="9">
        <v>0.32362598432739997</v>
      </c>
      <c r="AT243" s="8"/>
    </row>
    <row r="244" spans="1:46" x14ac:dyDescent="0.2">
      <c r="A244" s="32"/>
      <c r="B244" s="24"/>
      <c r="C244" s="24"/>
      <c r="D244" s="10">
        <v>265</v>
      </c>
      <c r="E244" s="10">
        <v>24</v>
      </c>
      <c r="F244" s="10">
        <v>40</v>
      </c>
      <c r="G244" s="10">
        <v>44</v>
      </c>
      <c r="H244" s="10">
        <v>56</v>
      </c>
      <c r="I244" s="10">
        <v>95</v>
      </c>
      <c r="J244" s="10">
        <v>151</v>
      </c>
      <c r="K244" s="10">
        <v>111</v>
      </c>
      <c r="L244" s="10">
        <v>130</v>
      </c>
      <c r="M244" s="10">
        <v>84</v>
      </c>
      <c r="N244" s="10">
        <v>47</v>
      </c>
      <c r="O244" s="10">
        <v>2</v>
      </c>
      <c r="P244" s="10">
        <v>16</v>
      </c>
      <c r="Q244" s="10">
        <v>14</v>
      </c>
      <c r="R244" s="10">
        <v>48</v>
      </c>
      <c r="S244" s="10">
        <v>33</v>
      </c>
      <c r="T244" s="10">
        <v>38</v>
      </c>
      <c r="U244" s="10">
        <v>61</v>
      </c>
      <c r="V244" s="10">
        <v>55</v>
      </c>
      <c r="W244" s="10">
        <v>25</v>
      </c>
      <c r="X244" s="10">
        <v>19</v>
      </c>
      <c r="Y244" s="10">
        <v>11</v>
      </c>
      <c r="Z244" s="10">
        <v>49</v>
      </c>
      <c r="AA244" s="10">
        <v>52</v>
      </c>
      <c r="AB244" s="10">
        <v>34</v>
      </c>
      <c r="AC244" s="10">
        <v>75</v>
      </c>
      <c r="AD244" s="10">
        <v>12</v>
      </c>
      <c r="AE244" s="10">
        <v>46</v>
      </c>
      <c r="AF244" s="10">
        <v>57</v>
      </c>
      <c r="AG244" s="10">
        <v>98</v>
      </c>
      <c r="AH244" s="10">
        <v>48</v>
      </c>
      <c r="AI244" s="10">
        <v>3</v>
      </c>
      <c r="AJ244" s="10">
        <v>60</v>
      </c>
      <c r="AK244" s="10">
        <v>16</v>
      </c>
      <c r="AL244" s="10">
        <v>4</v>
      </c>
      <c r="AM244" s="10">
        <v>13</v>
      </c>
      <c r="AN244" s="10">
        <v>42</v>
      </c>
      <c r="AO244" s="10">
        <v>11</v>
      </c>
      <c r="AP244" s="10">
        <v>1</v>
      </c>
      <c r="AQ244" s="10">
        <v>8</v>
      </c>
      <c r="AR244" s="10">
        <v>2</v>
      </c>
      <c r="AS244" s="10">
        <v>108</v>
      </c>
      <c r="AT244" s="8"/>
    </row>
    <row r="245" spans="1:46" x14ac:dyDescent="0.2">
      <c r="A245" s="32"/>
      <c r="B245" s="24"/>
      <c r="C245" s="24"/>
      <c r="D245" s="11" t="s">
        <v>118</v>
      </c>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2" t="s">
        <v>131</v>
      </c>
      <c r="AC245" s="11"/>
      <c r="AD245" s="11"/>
      <c r="AE245" s="12" t="s">
        <v>124</v>
      </c>
      <c r="AF245" s="12" t="s">
        <v>124</v>
      </c>
      <c r="AG245" s="12" t="s">
        <v>124</v>
      </c>
      <c r="AH245" s="11"/>
      <c r="AI245" s="11"/>
      <c r="AJ245" s="11"/>
      <c r="AK245" s="11"/>
      <c r="AL245" s="11"/>
      <c r="AM245" s="11"/>
      <c r="AN245" s="11"/>
      <c r="AO245" s="11"/>
      <c r="AP245" s="11"/>
      <c r="AQ245" s="11"/>
      <c r="AR245" s="11"/>
      <c r="AS245" s="11"/>
      <c r="AT245" s="8"/>
    </row>
    <row r="246" spans="1:46" x14ac:dyDescent="0.2">
      <c r="A246" s="26"/>
      <c r="B246" s="26"/>
      <c r="C246" s="23" t="s">
        <v>288</v>
      </c>
      <c r="D246" s="9">
        <v>0.25542161742280001</v>
      </c>
      <c r="E246" s="9">
        <v>0.26293415170849999</v>
      </c>
      <c r="F246" s="9">
        <v>0.35213467871339998</v>
      </c>
      <c r="G246" s="9">
        <v>0.24164879816900001</v>
      </c>
      <c r="H246" s="9">
        <v>0.2413739668897</v>
      </c>
      <c r="I246" s="9">
        <v>0.2184501506765</v>
      </c>
      <c r="J246" s="9">
        <v>0.27232129461240001</v>
      </c>
      <c r="K246" s="9">
        <v>0.23897054351069999</v>
      </c>
      <c r="L246" s="9">
        <v>0.25316785697189997</v>
      </c>
      <c r="M246" s="9">
        <v>0.2737882860725</v>
      </c>
      <c r="N246" s="9">
        <v>0.23027715478739999</v>
      </c>
      <c r="O246" s="9">
        <v>0.2397615049314</v>
      </c>
      <c r="P246" s="9">
        <v>0.22739346068960001</v>
      </c>
      <c r="Q246" s="9">
        <v>0.20344741700159999</v>
      </c>
      <c r="R246" s="9">
        <v>0.2851715670903</v>
      </c>
      <c r="S246" s="9">
        <v>0.26806175593050002</v>
      </c>
      <c r="T246" s="9">
        <v>0.31127140604780001</v>
      </c>
      <c r="U246" s="9">
        <v>0.21725645131740001</v>
      </c>
      <c r="V246" s="9">
        <v>0.24555460349559999</v>
      </c>
      <c r="W246" s="9">
        <v>2.909577145176E-2</v>
      </c>
      <c r="X246" s="9">
        <v>0.10642029960719999</v>
      </c>
      <c r="Y246" s="9">
        <v>0.3819806416773</v>
      </c>
      <c r="Z246" s="9">
        <v>0.17423363907619999</v>
      </c>
      <c r="AA246" s="9">
        <v>0.25720030820360001</v>
      </c>
      <c r="AB246" s="9">
        <v>0.25334575555540001</v>
      </c>
      <c r="AC246" s="9">
        <v>0.37573499019160012</v>
      </c>
      <c r="AD246" s="9">
        <v>1.383474402329E-2</v>
      </c>
      <c r="AE246" s="9">
        <v>0.17365367935500001</v>
      </c>
      <c r="AF246" s="9">
        <v>0.17224086709399999</v>
      </c>
      <c r="AG246" s="9">
        <v>0.32244537037580001</v>
      </c>
      <c r="AH246" s="9">
        <v>0.35425932035070001</v>
      </c>
      <c r="AI246" s="9">
        <v>0.16044928048250001</v>
      </c>
      <c r="AJ246" s="9">
        <v>0.19185694665020001</v>
      </c>
      <c r="AK246" s="9">
        <v>0.19084667117250001</v>
      </c>
      <c r="AL246" s="9">
        <v>0.2229831226415</v>
      </c>
      <c r="AM246" s="9">
        <v>0.1029353276094</v>
      </c>
      <c r="AN246" s="9">
        <v>0.18527446727169999</v>
      </c>
      <c r="AO246" s="9">
        <v>0.20533483961070001</v>
      </c>
      <c r="AP246" s="9">
        <v>0.7673600146481</v>
      </c>
      <c r="AQ246" s="9">
        <v>0.2473952210051</v>
      </c>
      <c r="AR246" s="9">
        <v>0.5064488206994</v>
      </c>
      <c r="AS246" s="9">
        <v>0.32611465475430002</v>
      </c>
      <c r="AT246" s="8"/>
    </row>
    <row r="247" spans="1:46" x14ac:dyDescent="0.2">
      <c r="A247" s="32"/>
      <c r="B247" s="24"/>
      <c r="C247" s="24"/>
      <c r="D247" s="10">
        <v>219</v>
      </c>
      <c r="E247" s="10">
        <v>22</v>
      </c>
      <c r="F247" s="10">
        <v>60</v>
      </c>
      <c r="G247" s="10">
        <v>37</v>
      </c>
      <c r="H247" s="10">
        <v>44</v>
      </c>
      <c r="I247" s="10">
        <v>53</v>
      </c>
      <c r="J247" s="10">
        <v>130</v>
      </c>
      <c r="K247" s="10">
        <v>88</v>
      </c>
      <c r="L247" s="10">
        <v>110</v>
      </c>
      <c r="M247" s="10">
        <v>71</v>
      </c>
      <c r="N247" s="10">
        <v>35</v>
      </c>
      <c r="O247" s="10">
        <v>1</v>
      </c>
      <c r="P247" s="10">
        <v>10</v>
      </c>
      <c r="Q247" s="10">
        <v>6</v>
      </c>
      <c r="R247" s="10">
        <v>49</v>
      </c>
      <c r="S247" s="10">
        <v>21</v>
      </c>
      <c r="T247" s="10">
        <v>49</v>
      </c>
      <c r="U247" s="10">
        <v>44</v>
      </c>
      <c r="V247" s="10">
        <v>40</v>
      </c>
      <c r="W247" s="10">
        <v>3</v>
      </c>
      <c r="X247" s="10">
        <v>4</v>
      </c>
      <c r="Y247" s="10">
        <v>12</v>
      </c>
      <c r="Z247" s="10">
        <v>24</v>
      </c>
      <c r="AA247" s="10">
        <v>37</v>
      </c>
      <c r="AB247" s="10">
        <v>20</v>
      </c>
      <c r="AC247" s="10">
        <v>119</v>
      </c>
      <c r="AD247" s="10">
        <v>1</v>
      </c>
      <c r="AE247" s="10">
        <v>17</v>
      </c>
      <c r="AF247" s="10">
        <v>23</v>
      </c>
      <c r="AG247" s="10">
        <v>99</v>
      </c>
      <c r="AH247" s="10">
        <v>77</v>
      </c>
      <c r="AI247" s="10">
        <v>1</v>
      </c>
      <c r="AJ247" s="10">
        <v>29</v>
      </c>
      <c r="AK247" s="10">
        <v>8</v>
      </c>
      <c r="AL247" s="10">
        <v>4</v>
      </c>
      <c r="AM247" s="10">
        <v>4</v>
      </c>
      <c r="AN247" s="10">
        <v>23</v>
      </c>
      <c r="AO247" s="10">
        <v>9</v>
      </c>
      <c r="AP247" s="10">
        <v>2</v>
      </c>
      <c r="AQ247" s="10">
        <v>7</v>
      </c>
      <c r="AR247" s="10">
        <v>2</v>
      </c>
      <c r="AS247" s="10">
        <v>131</v>
      </c>
      <c r="AT247" s="8"/>
    </row>
    <row r="248" spans="1:46" x14ac:dyDescent="0.2">
      <c r="A248" s="32"/>
      <c r="B248" s="24"/>
      <c r="C248" s="24"/>
      <c r="D248" s="11" t="s">
        <v>118</v>
      </c>
      <c r="E248" s="11"/>
      <c r="F248" s="11"/>
      <c r="G248" s="11"/>
      <c r="H248" s="11"/>
      <c r="I248" s="11"/>
      <c r="J248" s="11"/>
      <c r="K248" s="11"/>
      <c r="L248" s="11"/>
      <c r="M248" s="11"/>
      <c r="N248" s="11"/>
      <c r="O248" s="11"/>
      <c r="P248" s="11"/>
      <c r="Q248" s="11"/>
      <c r="R248" s="11"/>
      <c r="S248" s="11"/>
      <c r="T248" s="11"/>
      <c r="U248" s="11"/>
      <c r="V248" s="11"/>
      <c r="W248" s="11"/>
      <c r="X248" s="11"/>
      <c r="Y248" s="12" t="s">
        <v>120</v>
      </c>
      <c r="Z248" s="12" t="s">
        <v>119</v>
      </c>
      <c r="AA248" s="12" t="s">
        <v>120</v>
      </c>
      <c r="AB248" s="12" t="s">
        <v>119</v>
      </c>
      <c r="AC248" s="12" t="s">
        <v>241</v>
      </c>
      <c r="AD248" s="11"/>
      <c r="AE248" s="12" t="s">
        <v>119</v>
      </c>
      <c r="AF248" s="12" t="s">
        <v>119</v>
      </c>
      <c r="AG248" s="12" t="s">
        <v>120</v>
      </c>
      <c r="AH248" s="12" t="s">
        <v>224</v>
      </c>
      <c r="AI248" s="11"/>
      <c r="AJ248" s="11"/>
      <c r="AK248" s="11"/>
      <c r="AL248" s="11"/>
      <c r="AM248" s="11"/>
      <c r="AN248" s="11"/>
      <c r="AO248" s="11"/>
      <c r="AP248" s="11"/>
      <c r="AQ248" s="11"/>
      <c r="AR248" s="11"/>
      <c r="AS248" s="11"/>
      <c r="AT248" s="8"/>
    </row>
    <row r="249" spans="1:46" x14ac:dyDescent="0.2">
      <c r="A249" s="26"/>
      <c r="B249" s="26"/>
      <c r="C249" s="23" t="s">
        <v>291</v>
      </c>
      <c r="D249" s="9">
        <v>8.6501504896720011E-2</v>
      </c>
      <c r="E249" s="9">
        <v>0.1001311958985</v>
      </c>
      <c r="F249" s="9">
        <v>0.1021496400158</v>
      </c>
      <c r="G249" s="9">
        <v>0.1082730952191</v>
      </c>
      <c r="H249" s="9">
        <v>9.8998275503620004E-2</v>
      </c>
      <c r="I249" s="9">
        <v>4.0272904396860001E-2</v>
      </c>
      <c r="J249" s="9">
        <v>7.2932533027770002E-2</v>
      </c>
      <c r="K249" s="9">
        <v>0.10124963868509999</v>
      </c>
      <c r="L249" s="9">
        <v>9.5496966744510012E-2</v>
      </c>
      <c r="M249" s="9">
        <v>7.1747540055880007E-2</v>
      </c>
      <c r="N249" s="9">
        <v>8.8044116666790004E-2</v>
      </c>
      <c r="O249" s="9">
        <v>0.17276915112810001</v>
      </c>
      <c r="P249" s="9">
        <v>5.0367326351210003E-2</v>
      </c>
      <c r="Q249" s="9">
        <v>0</v>
      </c>
      <c r="R249" s="9">
        <v>7.9190944522530005E-2</v>
      </c>
      <c r="S249" s="9">
        <v>8.6317841874340009E-2</v>
      </c>
      <c r="T249" s="9">
        <v>0.1348749641801</v>
      </c>
      <c r="U249" s="9">
        <v>0.1329011203373</v>
      </c>
      <c r="V249" s="9">
        <v>4.0584580242729998E-2</v>
      </c>
      <c r="W249" s="9">
        <v>2.622606008585E-2</v>
      </c>
      <c r="X249" s="9">
        <v>0</v>
      </c>
      <c r="Y249" s="9">
        <v>0</v>
      </c>
      <c r="Z249" s="9">
        <v>2.8564226754940001E-2</v>
      </c>
      <c r="AA249" s="9">
        <v>8.8139727085860001E-2</v>
      </c>
      <c r="AB249" s="9">
        <v>0.1100213243104</v>
      </c>
      <c r="AC249" s="9">
        <v>0.1666962307141</v>
      </c>
      <c r="AD249" s="9">
        <v>0</v>
      </c>
      <c r="AE249" s="9">
        <v>0</v>
      </c>
      <c r="AF249" s="9">
        <v>9.8453776943360008E-3</v>
      </c>
      <c r="AG249" s="9">
        <v>8.9359746302340004E-2</v>
      </c>
      <c r="AH249" s="9">
        <v>0.23179686604960001</v>
      </c>
      <c r="AI249" s="9">
        <v>0</v>
      </c>
      <c r="AJ249" s="9">
        <v>4.905353095191E-2</v>
      </c>
      <c r="AK249" s="9">
        <v>2.1509724559840002E-2</v>
      </c>
      <c r="AL249" s="9">
        <v>0</v>
      </c>
      <c r="AM249" s="9">
        <v>0.1229058916155</v>
      </c>
      <c r="AN249" s="9">
        <v>2.7420888306690001E-2</v>
      </c>
      <c r="AO249" s="9">
        <v>0</v>
      </c>
      <c r="AP249" s="9">
        <v>0</v>
      </c>
      <c r="AQ249" s="9">
        <v>0.19765658057999999</v>
      </c>
      <c r="AR249" s="9">
        <v>0</v>
      </c>
      <c r="AS249" s="9">
        <v>0.133498526901</v>
      </c>
      <c r="AT249" s="8"/>
    </row>
    <row r="250" spans="1:46" x14ac:dyDescent="0.2">
      <c r="A250" s="32"/>
      <c r="B250" s="24"/>
      <c r="C250" s="24"/>
      <c r="D250" s="10">
        <v>62</v>
      </c>
      <c r="E250" s="10">
        <v>8</v>
      </c>
      <c r="F250" s="10">
        <v>14</v>
      </c>
      <c r="G250" s="10">
        <v>13</v>
      </c>
      <c r="H250" s="10">
        <v>12</v>
      </c>
      <c r="I250" s="10">
        <v>12</v>
      </c>
      <c r="J250" s="10">
        <v>26</v>
      </c>
      <c r="K250" s="10">
        <v>35</v>
      </c>
      <c r="L250" s="10">
        <v>33</v>
      </c>
      <c r="M250" s="10">
        <v>19</v>
      </c>
      <c r="N250" s="10">
        <v>8</v>
      </c>
      <c r="O250" s="10">
        <v>2</v>
      </c>
      <c r="P250" s="10">
        <v>3</v>
      </c>
      <c r="Q250" s="10">
        <v>0</v>
      </c>
      <c r="R250" s="10">
        <v>11</v>
      </c>
      <c r="S250" s="10">
        <v>9</v>
      </c>
      <c r="T250" s="10">
        <v>14</v>
      </c>
      <c r="U250" s="10">
        <v>19</v>
      </c>
      <c r="V250" s="10">
        <v>6</v>
      </c>
      <c r="W250" s="10">
        <v>1</v>
      </c>
      <c r="X250" s="10">
        <v>0</v>
      </c>
      <c r="Y250" s="10">
        <v>0</v>
      </c>
      <c r="Z250" s="10">
        <v>4</v>
      </c>
      <c r="AA250" s="10">
        <v>12</v>
      </c>
      <c r="AB250" s="10">
        <v>9</v>
      </c>
      <c r="AC250" s="10">
        <v>36</v>
      </c>
      <c r="AD250" s="10">
        <v>0</v>
      </c>
      <c r="AE250" s="10">
        <v>0</v>
      </c>
      <c r="AF250" s="10">
        <v>1</v>
      </c>
      <c r="AG250" s="10">
        <v>27</v>
      </c>
      <c r="AH250" s="10">
        <v>34</v>
      </c>
      <c r="AI250" s="10">
        <v>0</v>
      </c>
      <c r="AJ250" s="10">
        <v>4</v>
      </c>
      <c r="AK250" s="10">
        <v>2</v>
      </c>
      <c r="AL250" s="10">
        <v>0</v>
      </c>
      <c r="AM250" s="10">
        <v>3</v>
      </c>
      <c r="AN250" s="10">
        <v>3</v>
      </c>
      <c r="AO250" s="10">
        <v>0</v>
      </c>
      <c r="AP250" s="10">
        <v>0</v>
      </c>
      <c r="AQ250" s="10">
        <v>4</v>
      </c>
      <c r="AR250" s="10">
        <v>0</v>
      </c>
      <c r="AS250" s="10">
        <v>46</v>
      </c>
      <c r="AT250" s="8"/>
    </row>
    <row r="251" spans="1:46" x14ac:dyDescent="0.2">
      <c r="A251" s="32"/>
      <c r="B251" s="24"/>
      <c r="C251" s="24"/>
      <c r="D251" s="11" t="s">
        <v>118</v>
      </c>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2" t="s">
        <v>133</v>
      </c>
      <c r="AD251" s="11"/>
      <c r="AE251" s="11"/>
      <c r="AF251" s="11"/>
      <c r="AG251" s="12" t="s">
        <v>125</v>
      </c>
      <c r="AH251" s="12" t="s">
        <v>332</v>
      </c>
      <c r="AI251" s="11"/>
      <c r="AJ251" s="11"/>
      <c r="AK251" s="11"/>
      <c r="AL251" s="11"/>
      <c r="AM251" s="11"/>
      <c r="AN251" s="11"/>
      <c r="AO251" s="11"/>
      <c r="AP251" s="11"/>
      <c r="AQ251" s="11"/>
      <c r="AR251" s="11"/>
      <c r="AS251" s="11"/>
      <c r="AT251" s="8"/>
    </row>
    <row r="252" spans="1:46" x14ac:dyDescent="0.2">
      <c r="A252" s="26"/>
      <c r="B252" s="26"/>
      <c r="C252" s="23" t="s">
        <v>294</v>
      </c>
      <c r="D252" s="9">
        <v>9.2730612382700001E-3</v>
      </c>
      <c r="E252" s="9">
        <v>0</v>
      </c>
      <c r="F252" s="9">
        <v>1.8931258932520002E-2</v>
      </c>
      <c r="G252" s="9">
        <v>2.4252752571710001E-2</v>
      </c>
      <c r="H252" s="9">
        <v>5.1294406154600014E-3</v>
      </c>
      <c r="I252" s="9">
        <v>4.783649065531E-3</v>
      </c>
      <c r="J252" s="9">
        <v>4.3650154843800004E-3</v>
      </c>
      <c r="K252" s="9">
        <v>1.5146903313280001E-2</v>
      </c>
      <c r="L252" s="9">
        <v>1.407801883109E-2</v>
      </c>
      <c r="M252" s="9">
        <v>7.0590021508179996E-3</v>
      </c>
      <c r="N252" s="9">
        <v>2.7080921992750002E-3</v>
      </c>
      <c r="O252" s="9">
        <v>0</v>
      </c>
      <c r="P252" s="9">
        <v>0</v>
      </c>
      <c r="Q252" s="9">
        <v>0</v>
      </c>
      <c r="R252" s="9">
        <v>9.9631441587159988E-3</v>
      </c>
      <c r="S252" s="9">
        <v>2.935770997698E-2</v>
      </c>
      <c r="T252" s="9">
        <v>2.8214985231210001E-3</v>
      </c>
      <c r="U252" s="9">
        <v>6.1946826191329992E-3</v>
      </c>
      <c r="V252" s="9">
        <v>1.127240501657E-2</v>
      </c>
      <c r="W252" s="9">
        <v>0</v>
      </c>
      <c r="X252" s="9">
        <v>0</v>
      </c>
      <c r="Y252" s="9">
        <v>0</v>
      </c>
      <c r="Z252" s="9">
        <v>2.6331221308280001E-2</v>
      </c>
      <c r="AA252" s="9">
        <v>9.5956853742930007E-3</v>
      </c>
      <c r="AB252" s="9">
        <v>6.0727030809320003E-3</v>
      </c>
      <c r="AC252" s="9">
        <v>4.9799167743589997E-3</v>
      </c>
      <c r="AD252" s="9">
        <v>0</v>
      </c>
      <c r="AE252" s="9">
        <v>0</v>
      </c>
      <c r="AF252" s="9">
        <v>0</v>
      </c>
      <c r="AG252" s="9">
        <v>7.0992073446209999E-3</v>
      </c>
      <c r="AH252" s="9">
        <v>2.9181947720320001E-2</v>
      </c>
      <c r="AI252" s="9">
        <v>0</v>
      </c>
      <c r="AJ252" s="9">
        <v>0</v>
      </c>
      <c r="AK252" s="9">
        <v>0</v>
      </c>
      <c r="AL252" s="9">
        <v>0</v>
      </c>
      <c r="AM252" s="9">
        <v>0</v>
      </c>
      <c r="AN252" s="9">
        <v>1.035110402913E-2</v>
      </c>
      <c r="AO252" s="9">
        <v>0</v>
      </c>
      <c r="AP252" s="9">
        <v>0</v>
      </c>
      <c r="AQ252" s="9">
        <v>7.8224779217829998E-2</v>
      </c>
      <c r="AR252" s="9">
        <v>0</v>
      </c>
      <c r="AS252" s="9">
        <v>1.2204951049360001E-2</v>
      </c>
      <c r="AT252" s="8"/>
    </row>
    <row r="253" spans="1:46" x14ac:dyDescent="0.2">
      <c r="A253" s="32"/>
      <c r="B253" s="24"/>
      <c r="C253" s="24"/>
      <c r="D253" s="10">
        <v>9</v>
      </c>
      <c r="E253" s="10">
        <v>0</v>
      </c>
      <c r="F253" s="10">
        <v>3</v>
      </c>
      <c r="G253" s="10">
        <v>4</v>
      </c>
      <c r="H253" s="10">
        <v>1</v>
      </c>
      <c r="I253" s="10">
        <v>1</v>
      </c>
      <c r="J253" s="10">
        <v>3</v>
      </c>
      <c r="K253" s="10">
        <v>6</v>
      </c>
      <c r="L253" s="10">
        <v>6</v>
      </c>
      <c r="M253" s="10">
        <v>2</v>
      </c>
      <c r="N253" s="10">
        <v>1</v>
      </c>
      <c r="O253" s="10">
        <v>0</v>
      </c>
      <c r="P253" s="10">
        <v>0</v>
      </c>
      <c r="Q253" s="10">
        <v>0</v>
      </c>
      <c r="R253" s="10">
        <v>2</v>
      </c>
      <c r="S253" s="10">
        <v>4</v>
      </c>
      <c r="T253" s="10">
        <v>1</v>
      </c>
      <c r="U253" s="10">
        <v>1</v>
      </c>
      <c r="V253" s="10">
        <v>1</v>
      </c>
      <c r="W253" s="10">
        <v>0</v>
      </c>
      <c r="X253" s="10">
        <v>0</v>
      </c>
      <c r="Y253" s="10">
        <v>0</v>
      </c>
      <c r="Z253" s="10">
        <v>4</v>
      </c>
      <c r="AA253" s="10">
        <v>2</v>
      </c>
      <c r="AB253" s="10">
        <v>1</v>
      </c>
      <c r="AC253" s="10">
        <v>2</v>
      </c>
      <c r="AD253" s="10">
        <v>0</v>
      </c>
      <c r="AE253" s="10">
        <v>0</v>
      </c>
      <c r="AF253" s="10">
        <v>0</v>
      </c>
      <c r="AG253" s="10">
        <v>3</v>
      </c>
      <c r="AH253" s="10">
        <v>6</v>
      </c>
      <c r="AI253" s="10">
        <v>0</v>
      </c>
      <c r="AJ253" s="10">
        <v>0</v>
      </c>
      <c r="AK253" s="10">
        <v>0</v>
      </c>
      <c r="AL253" s="10">
        <v>0</v>
      </c>
      <c r="AM253" s="10">
        <v>0</v>
      </c>
      <c r="AN253" s="10">
        <v>1</v>
      </c>
      <c r="AO253" s="10">
        <v>0</v>
      </c>
      <c r="AP253" s="10">
        <v>0</v>
      </c>
      <c r="AQ253" s="10">
        <v>2</v>
      </c>
      <c r="AR253" s="10">
        <v>0</v>
      </c>
      <c r="AS253" s="10">
        <v>6</v>
      </c>
      <c r="AT253" s="8"/>
    </row>
    <row r="254" spans="1:46" x14ac:dyDescent="0.2">
      <c r="A254" s="32"/>
      <c r="B254" s="24"/>
      <c r="C254" s="24"/>
      <c r="D254" s="11" t="s">
        <v>118</v>
      </c>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8"/>
    </row>
    <row r="255" spans="1:46" x14ac:dyDescent="0.2">
      <c r="A255" s="26"/>
      <c r="B255" s="26"/>
      <c r="C255" s="23" t="s">
        <v>56</v>
      </c>
      <c r="D255" s="9">
        <v>1</v>
      </c>
      <c r="E255" s="9">
        <v>1</v>
      </c>
      <c r="F255" s="9">
        <v>1</v>
      </c>
      <c r="G255" s="9">
        <v>1</v>
      </c>
      <c r="H255" s="9">
        <v>1</v>
      </c>
      <c r="I255" s="9">
        <v>1</v>
      </c>
      <c r="J255" s="9">
        <v>1</v>
      </c>
      <c r="K255" s="9">
        <v>1</v>
      </c>
      <c r="L255" s="9">
        <v>1</v>
      </c>
      <c r="M255" s="9">
        <v>1</v>
      </c>
      <c r="N255" s="9">
        <v>1</v>
      </c>
      <c r="O255" s="9">
        <v>1</v>
      </c>
      <c r="P255" s="9">
        <v>1</v>
      </c>
      <c r="Q255" s="9">
        <v>1</v>
      </c>
      <c r="R255" s="9">
        <v>1</v>
      </c>
      <c r="S255" s="9">
        <v>1</v>
      </c>
      <c r="T255" s="9">
        <v>1</v>
      </c>
      <c r="U255" s="9">
        <v>1</v>
      </c>
      <c r="V255" s="9">
        <v>1</v>
      </c>
      <c r="W255" s="9">
        <v>1</v>
      </c>
      <c r="X255" s="9">
        <v>1</v>
      </c>
      <c r="Y255" s="9">
        <v>1</v>
      </c>
      <c r="Z255" s="9">
        <v>1</v>
      </c>
      <c r="AA255" s="9">
        <v>1</v>
      </c>
      <c r="AB255" s="9">
        <v>1</v>
      </c>
      <c r="AC255" s="9">
        <v>1</v>
      </c>
      <c r="AD255" s="9">
        <v>1</v>
      </c>
      <c r="AE255" s="9">
        <v>1</v>
      </c>
      <c r="AF255" s="9">
        <v>1</v>
      </c>
      <c r="AG255" s="9">
        <v>1</v>
      </c>
      <c r="AH255" s="9">
        <v>1</v>
      </c>
      <c r="AI255" s="9">
        <v>1</v>
      </c>
      <c r="AJ255" s="9">
        <v>1</v>
      </c>
      <c r="AK255" s="9">
        <v>1</v>
      </c>
      <c r="AL255" s="9">
        <v>1</v>
      </c>
      <c r="AM255" s="9">
        <v>1</v>
      </c>
      <c r="AN255" s="9">
        <v>1</v>
      </c>
      <c r="AO255" s="9">
        <v>1</v>
      </c>
      <c r="AP255" s="9">
        <v>1</v>
      </c>
      <c r="AQ255" s="9">
        <v>1</v>
      </c>
      <c r="AR255" s="9">
        <v>1</v>
      </c>
      <c r="AS255" s="9">
        <v>1</v>
      </c>
      <c r="AT255" s="8"/>
    </row>
    <row r="256" spans="1:46" x14ac:dyDescent="0.2">
      <c r="A256" s="32"/>
      <c r="B256" s="24"/>
      <c r="C256" s="24"/>
      <c r="D256" s="10">
        <v>749</v>
      </c>
      <c r="E256" s="10">
        <v>69</v>
      </c>
      <c r="F256" s="10">
        <v>140</v>
      </c>
      <c r="G256" s="10">
        <v>137</v>
      </c>
      <c r="H256" s="10">
        <v>157</v>
      </c>
      <c r="I256" s="10">
        <v>231</v>
      </c>
      <c r="J256" s="10">
        <v>407</v>
      </c>
      <c r="K256" s="10">
        <v>334</v>
      </c>
      <c r="L256" s="10">
        <v>362</v>
      </c>
      <c r="M256" s="10">
        <v>244</v>
      </c>
      <c r="N256" s="10">
        <v>128</v>
      </c>
      <c r="O256" s="10">
        <v>9</v>
      </c>
      <c r="P256" s="10">
        <v>51</v>
      </c>
      <c r="Q256" s="10">
        <v>35</v>
      </c>
      <c r="R256" s="10">
        <v>147</v>
      </c>
      <c r="S256" s="10">
        <v>87</v>
      </c>
      <c r="T256" s="10">
        <v>118</v>
      </c>
      <c r="U256" s="10">
        <v>179</v>
      </c>
      <c r="V256" s="10">
        <v>132</v>
      </c>
      <c r="W256" s="10">
        <v>59</v>
      </c>
      <c r="X256" s="10">
        <v>40</v>
      </c>
      <c r="Y256" s="10">
        <v>36</v>
      </c>
      <c r="Z256" s="10">
        <v>129</v>
      </c>
      <c r="AA256" s="10">
        <v>127</v>
      </c>
      <c r="AB256" s="10">
        <v>78</v>
      </c>
      <c r="AC256" s="10">
        <v>280</v>
      </c>
      <c r="AD256" s="10">
        <v>39</v>
      </c>
      <c r="AE256" s="10">
        <v>104</v>
      </c>
      <c r="AF256" s="10">
        <v>133</v>
      </c>
      <c r="AG256" s="10">
        <v>273</v>
      </c>
      <c r="AH256" s="10">
        <v>190</v>
      </c>
      <c r="AI256" s="10">
        <v>7</v>
      </c>
      <c r="AJ256" s="10">
        <v>144</v>
      </c>
      <c r="AK256" s="10">
        <v>40</v>
      </c>
      <c r="AL256" s="10">
        <v>14</v>
      </c>
      <c r="AM256" s="10">
        <v>29</v>
      </c>
      <c r="AN256" s="10">
        <v>93</v>
      </c>
      <c r="AO256" s="10">
        <v>36</v>
      </c>
      <c r="AP256" s="10">
        <v>3</v>
      </c>
      <c r="AQ256" s="10">
        <v>24</v>
      </c>
      <c r="AR256" s="10">
        <v>6</v>
      </c>
      <c r="AS256" s="10">
        <v>360</v>
      </c>
      <c r="AT256" s="8"/>
    </row>
    <row r="257" spans="1:46" x14ac:dyDescent="0.2">
      <c r="A257" s="32"/>
      <c r="B257" s="24"/>
      <c r="C257" s="24"/>
      <c r="D257" s="11" t="s">
        <v>118</v>
      </c>
      <c r="E257" s="11" t="s">
        <v>118</v>
      </c>
      <c r="F257" s="11" t="s">
        <v>118</v>
      </c>
      <c r="G257" s="11" t="s">
        <v>118</v>
      </c>
      <c r="H257" s="11" t="s">
        <v>118</v>
      </c>
      <c r="I257" s="11" t="s">
        <v>118</v>
      </c>
      <c r="J257" s="11" t="s">
        <v>118</v>
      </c>
      <c r="K257" s="11" t="s">
        <v>118</v>
      </c>
      <c r="L257" s="11" t="s">
        <v>118</v>
      </c>
      <c r="M257" s="11" t="s">
        <v>118</v>
      </c>
      <c r="N257" s="11" t="s">
        <v>118</v>
      </c>
      <c r="O257" s="11" t="s">
        <v>118</v>
      </c>
      <c r="P257" s="11" t="s">
        <v>118</v>
      </c>
      <c r="Q257" s="11" t="s">
        <v>118</v>
      </c>
      <c r="R257" s="11" t="s">
        <v>118</v>
      </c>
      <c r="S257" s="11" t="s">
        <v>118</v>
      </c>
      <c r="T257" s="11" t="s">
        <v>118</v>
      </c>
      <c r="U257" s="11" t="s">
        <v>118</v>
      </c>
      <c r="V257" s="11" t="s">
        <v>118</v>
      </c>
      <c r="W257" s="11" t="s">
        <v>118</v>
      </c>
      <c r="X257" s="11" t="s">
        <v>118</v>
      </c>
      <c r="Y257" s="11" t="s">
        <v>118</v>
      </c>
      <c r="Z257" s="11" t="s">
        <v>118</v>
      </c>
      <c r="AA257" s="11" t="s">
        <v>118</v>
      </c>
      <c r="AB257" s="11" t="s">
        <v>118</v>
      </c>
      <c r="AC257" s="11" t="s">
        <v>118</v>
      </c>
      <c r="AD257" s="11" t="s">
        <v>118</v>
      </c>
      <c r="AE257" s="11" t="s">
        <v>118</v>
      </c>
      <c r="AF257" s="11" t="s">
        <v>118</v>
      </c>
      <c r="AG257" s="11" t="s">
        <v>118</v>
      </c>
      <c r="AH257" s="11" t="s">
        <v>118</v>
      </c>
      <c r="AI257" s="11" t="s">
        <v>118</v>
      </c>
      <c r="AJ257" s="11" t="s">
        <v>118</v>
      </c>
      <c r="AK257" s="11" t="s">
        <v>118</v>
      </c>
      <c r="AL257" s="11" t="s">
        <v>118</v>
      </c>
      <c r="AM257" s="11" t="s">
        <v>118</v>
      </c>
      <c r="AN257" s="11" t="s">
        <v>118</v>
      </c>
      <c r="AO257" s="11" t="s">
        <v>118</v>
      </c>
      <c r="AP257" s="11" t="s">
        <v>118</v>
      </c>
      <c r="AQ257" s="11" t="s">
        <v>118</v>
      </c>
      <c r="AR257" s="11" t="s">
        <v>118</v>
      </c>
      <c r="AS257" s="11" t="s">
        <v>118</v>
      </c>
      <c r="AT257" s="8"/>
    </row>
    <row r="258" spans="1:46" x14ac:dyDescent="0.2">
      <c r="A258" s="13" t="s">
        <v>333</v>
      </c>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20"/>
    </row>
    <row r="259" spans="1:46" x14ac:dyDescent="0.2">
      <c r="A259" s="15" t="s">
        <v>135</v>
      </c>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row>
  </sheetData>
  <mergeCells count="109">
    <mergeCell ref="AJ3:AS3"/>
    <mergeCell ref="E3:I3"/>
    <mergeCell ref="J3:K3"/>
    <mergeCell ref="L3:O3"/>
    <mergeCell ref="P3:V3"/>
    <mergeCell ref="W3:AC3"/>
    <mergeCell ref="AD3:AI3"/>
    <mergeCell ref="AP2:AR2"/>
    <mergeCell ref="A2:D2"/>
    <mergeCell ref="A3:C5"/>
    <mergeCell ref="C6:C8"/>
    <mergeCell ref="C9:C11"/>
    <mergeCell ref="C12:C14"/>
    <mergeCell ref="C15:C17"/>
    <mergeCell ref="C18:C20"/>
    <mergeCell ref="C21:C23"/>
    <mergeCell ref="C24:C26"/>
    <mergeCell ref="C27:C29"/>
    <mergeCell ref="C30:C32"/>
    <mergeCell ref="C33:C35"/>
    <mergeCell ref="C36:C38"/>
    <mergeCell ref="C39:C41"/>
    <mergeCell ref="C42:C44"/>
    <mergeCell ref="C45:C47"/>
    <mergeCell ref="C48:C50"/>
    <mergeCell ref="C51:C53"/>
    <mergeCell ref="C54:C56"/>
    <mergeCell ref="C57:C59"/>
    <mergeCell ref="C60:C62"/>
    <mergeCell ref="C63:C65"/>
    <mergeCell ref="C66:C68"/>
    <mergeCell ref="C69:C71"/>
    <mergeCell ref="C72:C74"/>
    <mergeCell ref="C75:C77"/>
    <mergeCell ref="C78:C80"/>
    <mergeCell ref="C81:C83"/>
    <mergeCell ref="C84:C86"/>
    <mergeCell ref="C87:C89"/>
    <mergeCell ref="C90:C92"/>
    <mergeCell ref="C93:C95"/>
    <mergeCell ref="C96:C98"/>
    <mergeCell ref="C99:C101"/>
    <mergeCell ref="C102:C104"/>
    <mergeCell ref="C105:C107"/>
    <mergeCell ref="C108:C110"/>
    <mergeCell ref="C111:C113"/>
    <mergeCell ref="C114:C116"/>
    <mergeCell ref="C117:C119"/>
    <mergeCell ref="C120:C122"/>
    <mergeCell ref="C123:C125"/>
    <mergeCell ref="C126:C128"/>
    <mergeCell ref="C129:C131"/>
    <mergeCell ref="C132:C134"/>
    <mergeCell ref="C135:C137"/>
    <mergeCell ref="C138:C140"/>
    <mergeCell ref="C141:C143"/>
    <mergeCell ref="C144:C146"/>
    <mergeCell ref="C147:C149"/>
    <mergeCell ref="C150:C152"/>
    <mergeCell ref="C153:C155"/>
    <mergeCell ref="C156:C158"/>
    <mergeCell ref="C159:C161"/>
    <mergeCell ref="C162:C164"/>
    <mergeCell ref="C165:C167"/>
    <mergeCell ref="C168:C170"/>
    <mergeCell ref="C171:C173"/>
    <mergeCell ref="C174:C176"/>
    <mergeCell ref="C177:C179"/>
    <mergeCell ref="C180:C182"/>
    <mergeCell ref="C183:C185"/>
    <mergeCell ref="C186:C188"/>
    <mergeCell ref="C189:C191"/>
    <mergeCell ref="C192:C194"/>
    <mergeCell ref="C240:C242"/>
    <mergeCell ref="C243:C245"/>
    <mergeCell ref="C246:C248"/>
    <mergeCell ref="C195:C197"/>
    <mergeCell ref="C198:C200"/>
    <mergeCell ref="C201:C203"/>
    <mergeCell ref="C204:C206"/>
    <mergeCell ref="C207:C209"/>
    <mergeCell ref="C210:C212"/>
    <mergeCell ref="C213:C215"/>
    <mergeCell ref="C216:C218"/>
    <mergeCell ref="C219:C221"/>
    <mergeCell ref="A6:A257"/>
    <mergeCell ref="C249:C251"/>
    <mergeCell ref="C252:C254"/>
    <mergeCell ref="C255:C257"/>
    <mergeCell ref="B6:B23"/>
    <mergeCell ref="B24:B41"/>
    <mergeCell ref="B42:B59"/>
    <mergeCell ref="B60:B77"/>
    <mergeCell ref="B78:B95"/>
    <mergeCell ref="B96:B113"/>
    <mergeCell ref="B114:B131"/>
    <mergeCell ref="B132:B149"/>
    <mergeCell ref="B150:B167"/>
    <mergeCell ref="B168:B185"/>
    <mergeCell ref="B186:B203"/>
    <mergeCell ref="B204:B221"/>
    <mergeCell ref="B222:B239"/>
    <mergeCell ref="B240:B257"/>
    <mergeCell ref="C222:C224"/>
    <mergeCell ref="C225:C227"/>
    <mergeCell ref="C228:C230"/>
    <mergeCell ref="C231:C233"/>
    <mergeCell ref="C234:C236"/>
    <mergeCell ref="C237:C239"/>
  </mergeCells>
  <hyperlinks>
    <hyperlink ref="A1" location="'TOC'!A1:A1" display="Back to TOC"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S25"/>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334</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335</v>
      </c>
      <c r="B6" s="23" t="s">
        <v>336</v>
      </c>
      <c r="C6" s="9">
        <v>9.0365463082420008E-2</v>
      </c>
      <c r="D6" s="9">
        <v>0.11814805720840001</v>
      </c>
      <c r="E6" s="9">
        <v>9.0746006750709998E-2</v>
      </c>
      <c r="F6" s="9">
        <v>8.8228901536769988E-2</v>
      </c>
      <c r="G6" s="9">
        <v>0.1072561189403</v>
      </c>
      <c r="H6" s="9">
        <v>6.4308763425200005E-2</v>
      </c>
      <c r="I6" s="9">
        <v>0.1237236019433</v>
      </c>
      <c r="J6" s="9">
        <v>5.395864804883E-2</v>
      </c>
      <c r="K6" s="9">
        <v>8.0559125487389999E-2</v>
      </c>
      <c r="L6" s="9">
        <v>9.5089404475509995E-2</v>
      </c>
      <c r="M6" s="9">
        <v>0.1141808858123</v>
      </c>
      <c r="N6" s="9">
        <v>0</v>
      </c>
      <c r="O6" s="9">
        <v>5.3375480161429997E-2</v>
      </c>
      <c r="P6" s="9">
        <v>0</v>
      </c>
      <c r="Q6" s="9">
        <v>7.6551693072350005E-2</v>
      </c>
      <c r="R6" s="9">
        <v>6.413597260284E-2</v>
      </c>
      <c r="S6" s="9">
        <v>0.10914122793269999</v>
      </c>
      <c r="T6" s="9">
        <v>0.14771093150799999</v>
      </c>
      <c r="U6" s="9">
        <v>8.5169342374300003E-2</v>
      </c>
      <c r="V6" s="9">
        <v>0.13132710792649999</v>
      </c>
      <c r="W6" s="9">
        <v>3.7877865708190003E-2</v>
      </c>
      <c r="X6" s="9">
        <v>3.39262717315E-2</v>
      </c>
      <c r="Y6" s="9">
        <v>6.6180860802559999E-2</v>
      </c>
      <c r="Z6" s="9">
        <v>6.8435409210420003E-2</v>
      </c>
      <c r="AA6" s="9">
        <v>5.8826963922150012E-2</v>
      </c>
      <c r="AB6" s="9">
        <v>0.14113090479570001</v>
      </c>
      <c r="AC6" s="9">
        <v>0.11797263138859999</v>
      </c>
      <c r="AD6" s="9">
        <v>7.223488205254E-2</v>
      </c>
      <c r="AE6" s="9">
        <v>3.1969174478389997E-2</v>
      </c>
      <c r="AF6" s="9">
        <v>0.12096978757769999</v>
      </c>
      <c r="AG6" s="9">
        <v>0.1034710829052</v>
      </c>
      <c r="AH6" s="9">
        <v>0</v>
      </c>
      <c r="AI6" s="9">
        <v>0.1508821985963</v>
      </c>
      <c r="AJ6" s="9">
        <v>6.4090899760819997E-2</v>
      </c>
      <c r="AK6" s="9">
        <v>0</v>
      </c>
      <c r="AL6" s="9">
        <v>0.1077811863744</v>
      </c>
      <c r="AM6" s="9">
        <v>5.0340367572120001E-2</v>
      </c>
      <c r="AN6" s="9">
        <v>3.7688966520139998E-2</v>
      </c>
      <c r="AO6" s="9">
        <v>0.51605641684070003</v>
      </c>
      <c r="AP6" s="9">
        <v>0.16418114883160001</v>
      </c>
      <c r="AQ6" s="9">
        <v>0</v>
      </c>
      <c r="AR6" s="9">
        <v>8.1734080794999997E-2</v>
      </c>
      <c r="AS6" s="8"/>
    </row>
    <row r="7" spans="1:45" x14ac:dyDescent="0.2">
      <c r="A7" s="24"/>
      <c r="B7" s="24"/>
      <c r="C7" s="10">
        <v>67</v>
      </c>
      <c r="D7" s="10">
        <v>9</v>
      </c>
      <c r="E7" s="10">
        <v>14</v>
      </c>
      <c r="F7" s="10">
        <v>11</v>
      </c>
      <c r="G7" s="10">
        <v>15</v>
      </c>
      <c r="H7" s="10">
        <v>17</v>
      </c>
      <c r="I7" s="10">
        <v>48</v>
      </c>
      <c r="J7" s="10">
        <v>19</v>
      </c>
      <c r="K7" s="10">
        <v>36</v>
      </c>
      <c r="L7" s="10">
        <v>22</v>
      </c>
      <c r="M7" s="10">
        <v>9</v>
      </c>
      <c r="N7" s="10">
        <v>0</v>
      </c>
      <c r="O7" s="10">
        <v>1</v>
      </c>
      <c r="P7" s="10">
        <v>0</v>
      </c>
      <c r="Q7" s="10">
        <v>14</v>
      </c>
      <c r="R7" s="10">
        <v>5</v>
      </c>
      <c r="S7" s="10">
        <v>14</v>
      </c>
      <c r="T7" s="10">
        <v>20</v>
      </c>
      <c r="U7" s="10">
        <v>13</v>
      </c>
      <c r="V7" s="10">
        <v>7</v>
      </c>
      <c r="W7" s="10">
        <v>3</v>
      </c>
      <c r="X7" s="10">
        <v>1</v>
      </c>
      <c r="Y7" s="10">
        <v>8</v>
      </c>
      <c r="Z7" s="10">
        <v>9</v>
      </c>
      <c r="AA7" s="10">
        <v>5</v>
      </c>
      <c r="AB7" s="10">
        <v>34</v>
      </c>
      <c r="AC7" s="10">
        <v>3</v>
      </c>
      <c r="AD7" s="10">
        <v>8</v>
      </c>
      <c r="AE7" s="10">
        <v>6</v>
      </c>
      <c r="AF7" s="10">
        <v>31</v>
      </c>
      <c r="AG7" s="10">
        <v>18</v>
      </c>
      <c r="AH7" s="10">
        <v>0</v>
      </c>
      <c r="AI7" s="10">
        <v>15</v>
      </c>
      <c r="AJ7" s="10">
        <v>3</v>
      </c>
      <c r="AK7" s="10">
        <v>0</v>
      </c>
      <c r="AL7" s="10">
        <v>3</v>
      </c>
      <c r="AM7" s="10">
        <v>5</v>
      </c>
      <c r="AN7" s="10">
        <v>3</v>
      </c>
      <c r="AO7" s="10">
        <v>2</v>
      </c>
      <c r="AP7" s="10">
        <v>2</v>
      </c>
      <c r="AQ7" s="10">
        <v>0</v>
      </c>
      <c r="AR7" s="10">
        <v>34</v>
      </c>
      <c r="AS7" s="8"/>
    </row>
    <row r="8" spans="1:45" x14ac:dyDescent="0.2">
      <c r="A8" s="24"/>
      <c r="B8" s="24"/>
      <c r="C8" s="11" t="s">
        <v>118</v>
      </c>
      <c r="D8" s="11"/>
      <c r="E8" s="11"/>
      <c r="F8" s="11"/>
      <c r="G8" s="11"/>
      <c r="H8" s="11"/>
      <c r="I8" s="12" t="s">
        <v>125</v>
      </c>
      <c r="J8" s="11"/>
      <c r="K8" s="11"/>
      <c r="L8" s="11"/>
      <c r="M8" s="11"/>
      <c r="N8" s="11"/>
      <c r="O8" s="11"/>
      <c r="P8" s="11"/>
      <c r="Q8" s="11"/>
      <c r="R8" s="11"/>
      <c r="S8" s="11"/>
      <c r="T8" s="11"/>
      <c r="U8" s="11"/>
      <c r="V8" s="11"/>
      <c r="W8" s="11"/>
      <c r="X8" s="11"/>
      <c r="Y8" s="11"/>
      <c r="Z8" s="11"/>
      <c r="AA8" s="11"/>
      <c r="AB8" s="11"/>
      <c r="AC8" s="11"/>
      <c r="AD8" s="11"/>
      <c r="AE8" s="11"/>
      <c r="AF8" s="12" t="s">
        <v>202</v>
      </c>
      <c r="AG8" s="11"/>
      <c r="AH8" s="11"/>
      <c r="AI8" s="11"/>
      <c r="AJ8" s="11"/>
      <c r="AK8" s="11"/>
      <c r="AL8" s="11"/>
      <c r="AM8" s="11"/>
      <c r="AN8" s="11"/>
      <c r="AO8" s="11"/>
      <c r="AP8" s="11"/>
      <c r="AQ8" s="11"/>
      <c r="AR8" s="11"/>
      <c r="AS8" s="8"/>
    </row>
    <row r="9" spans="1:45" x14ac:dyDescent="0.2">
      <c r="A9" s="26"/>
      <c r="B9" s="23" t="s">
        <v>337</v>
      </c>
      <c r="C9" s="9">
        <v>0.3767887998667</v>
      </c>
      <c r="D9" s="9">
        <v>0.27325197469279999</v>
      </c>
      <c r="E9" s="9">
        <v>0.37885883083049998</v>
      </c>
      <c r="F9" s="9">
        <v>0.38156342649379998</v>
      </c>
      <c r="G9" s="9">
        <v>0.36020390792809998</v>
      </c>
      <c r="H9" s="9">
        <v>0.44813037014149998</v>
      </c>
      <c r="I9" s="9">
        <v>0.35855314418869999</v>
      </c>
      <c r="J9" s="9">
        <v>0.40078680747770001</v>
      </c>
      <c r="K9" s="9">
        <v>0.43714912649339999</v>
      </c>
      <c r="L9" s="9">
        <v>0.36444851074020002</v>
      </c>
      <c r="M9" s="9">
        <v>0.26687900574500001</v>
      </c>
      <c r="N9" s="9">
        <v>0.2397615049314</v>
      </c>
      <c r="O9" s="9">
        <v>0.32920016020699999</v>
      </c>
      <c r="P9" s="9">
        <v>0.35775853307920003</v>
      </c>
      <c r="Q9" s="9">
        <v>0.46054305269739998</v>
      </c>
      <c r="R9" s="9">
        <v>0.41990170983500003</v>
      </c>
      <c r="S9" s="9">
        <v>0.34621385929040011</v>
      </c>
      <c r="T9" s="9">
        <v>0.32968172114810002</v>
      </c>
      <c r="U9" s="9">
        <v>0.37138100285859998</v>
      </c>
      <c r="V9" s="9">
        <v>0.3192621779166</v>
      </c>
      <c r="W9" s="9">
        <v>0.44298908938350001</v>
      </c>
      <c r="X9" s="9">
        <v>0.41896707080750001</v>
      </c>
      <c r="Y9" s="9">
        <v>0.2715204117253</v>
      </c>
      <c r="Z9" s="9">
        <v>0.40507618476950003</v>
      </c>
      <c r="AA9" s="9">
        <v>0.43336288873459999</v>
      </c>
      <c r="AB9" s="9">
        <v>0.4018554197086</v>
      </c>
      <c r="AC9" s="9">
        <v>0.1372571926061</v>
      </c>
      <c r="AD9" s="9">
        <v>0.38757808071409999</v>
      </c>
      <c r="AE9" s="9">
        <v>0.35253841444099998</v>
      </c>
      <c r="AF9" s="9">
        <v>0.40857557788760002</v>
      </c>
      <c r="AG9" s="9">
        <v>0.41633179923840002</v>
      </c>
      <c r="AH9" s="9">
        <v>0.40403238354889998</v>
      </c>
      <c r="AI9" s="9">
        <v>0.37691972816379998</v>
      </c>
      <c r="AJ9" s="9">
        <v>0.43371713021609998</v>
      </c>
      <c r="AK9" s="9">
        <v>0.32622416395190001</v>
      </c>
      <c r="AL9" s="9">
        <v>0.31743297915629998</v>
      </c>
      <c r="AM9" s="9">
        <v>0.32872992158039999</v>
      </c>
      <c r="AN9" s="9">
        <v>0.44413123374419999</v>
      </c>
      <c r="AO9" s="9">
        <v>0</v>
      </c>
      <c r="AP9" s="9">
        <v>0.42023742761549998</v>
      </c>
      <c r="AQ9" s="9">
        <v>0.23778564270120001</v>
      </c>
      <c r="AR9" s="9">
        <v>0.3828775979122</v>
      </c>
      <c r="AS9" s="8"/>
    </row>
    <row r="10" spans="1:45" x14ac:dyDescent="0.2">
      <c r="A10" s="24"/>
      <c r="B10" s="24"/>
      <c r="C10" s="10">
        <v>310</v>
      </c>
      <c r="D10" s="10">
        <v>20</v>
      </c>
      <c r="E10" s="10">
        <v>54</v>
      </c>
      <c r="F10" s="10">
        <v>57</v>
      </c>
      <c r="G10" s="10">
        <v>63</v>
      </c>
      <c r="H10" s="10">
        <v>111</v>
      </c>
      <c r="I10" s="10">
        <v>166</v>
      </c>
      <c r="J10" s="10">
        <v>142</v>
      </c>
      <c r="K10" s="10">
        <v>173</v>
      </c>
      <c r="L10" s="10">
        <v>91</v>
      </c>
      <c r="M10" s="10">
        <v>43</v>
      </c>
      <c r="N10" s="10">
        <v>1</v>
      </c>
      <c r="O10" s="10">
        <v>17</v>
      </c>
      <c r="P10" s="10">
        <v>11</v>
      </c>
      <c r="Q10" s="10">
        <v>69</v>
      </c>
      <c r="R10" s="10">
        <v>37</v>
      </c>
      <c r="S10" s="10">
        <v>50</v>
      </c>
      <c r="T10" s="10">
        <v>70</v>
      </c>
      <c r="U10" s="10">
        <v>56</v>
      </c>
      <c r="V10" s="10">
        <v>20</v>
      </c>
      <c r="W10" s="10">
        <v>15</v>
      </c>
      <c r="X10" s="10">
        <v>14</v>
      </c>
      <c r="Y10" s="10">
        <v>35</v>
      </c>
      <c r="Z10" s="10">
        <v>58</v>
      </c>
      <c r="AA10" s="10">
        <v>36</v>
      </c>
      <c r="AB10" s="10">
        <v>132</v>
      </c>
      <c r="AC10" s="10">
        <v>7</v>
      </c>
      <c r="AD10" s="10">
        <v>39</v>
      </c>
      <c r="AE10" s="10">
        <v>50</v>
      </c>
      <c r="AF10" s="10">
        <v>121</v>
      </c>
      <c r="AG10" s="10">
        <v>90</v>
      </c>
      <c r="AH10" s="10">
        <v>3</v>
      </c>
      <c r="AI10" s="10">
        <v>58</v>
      </c>
      <c r="AJ10" s="10">
        <v>17</v>
      </c>
      <c r="AK10" s="10">
        <v>6</v>
      </c>
      <c r="AL10" s="10">
        <v>12</v>
      </c>
      <c r="AM10" s="10">
        <v>36</v>
      </c>
      <c r="AN10" s="10">
        <v>13</v>
      </c>
      <c r="AO10" s="10">
        <v>0</v>
      </c>
      <c r="AP10" s="10">
        <v>14</v>
      </c>
      <c r="AQ10" s="10">
        <v>3</v>
      </c>
      <c r="AR10" s="10">
        <v>151</v>
      </c>
      <c r="AS10" s="8"/>
    </row>
    <row r="11" spans="1:45" x14ac:dyDescent="0.2">
      <c r="A11" s="24"/>
      <c r="B11" s="24"/>
      <c r="C11" s="11" t="s">
        <v>118</v>
      </c>
      <c r="D11" s="11"/>
      <c r="E11" s="11"/>
      <c r="F11" s="11"/>
      <c r="G11" s="11"/>
      <c r="H11" s="11"/>
      <c r="I11" s="11"/>
      <c r="J11" s="11"/>
      <c r="K11" s="12" t="s">
        <v>202</v>
      </c>
      <c r="L11" s="11"/>
      <c r="M11" s="11"/>
      <c r="N11" s="11"/>
      <c r="O11" s="11"/>
      <c r="P11" s="11"/>
      <c r="Q11" s="11"/>
      <c r="R11" s="11"/>
      <c r="S11" s="11"/>
      <c r="T11" s="11"/>
      <c r="U11" s="11"/>
      <c r="V11" s="11"/>
      <c r="W11" s="11"/>
      <c r="X11" s="11"/>
      <c r="Y11" s="11"/>
      <c r="Z11" s="11"/>
      <c r="AA11" s="11"/>
      <c r="AB11" s="11"/>
      <c r="AC11" s="11"/>
      <c r="AD11" s="11"/>
      <c r="AE11" s="11"/>
      <c r="AF11" s="12" t="s">
        <v>119</v>
      </c>
      <c r="AG11" s="12" t="s">
        <v>119</v>
      </c>
      <c r="AH11" s="11"/>
      <c r="AI11" s="11"/>
      <c r="AJ11" s="11"/>
      <c r="AK11" s="11"/>
      <c r="AL11" s="11"/>
      <c r="AM11" s="11"/>
      <c r="AN11" s="11"/>
      <c r="AO11" s="11"/>
      <c r="AP11" s="11"/>
      <c r="AQ11" s="11"/>
      <c r="AR11" s="11"/>
      <c r="AS11" s="8"/>
    </row>
    <row r="12" spans="1:45" x14ac:dyDescent="0.2">
      <c r="A12" s="26"/>
      <c r="B12" s="23" t="s">
        <v>338</v>
      </c>
      <c r="C12" s="9">
        <v>0.25097609549029998</v>
      </c>
      <c r="D12" s="9">
        <v>0.31764208814970002</v>
      </c>
      <c r="E12" s="9">
        <v>0.22259263190299999</v>
      </c>
      <c r="F12" s="9">
        <v>0.17761703694219999</v>
      </c>
      <c r="G12" s="9">
        <v>0.23912203145790001</v>
      </c>
      <c r="H12" s="9">
        <v>0.2670949914647</v>
      </c>
      <c r="I12" s="9">
        <v>0.24645099001869999</v>
      </c>
      <c r="J12" s="9">
        <v>0.2591282211639</v>
      </c>
      <c r="K12" s="9">
        <v>0.24906329708809999</v>
      </c>
      <c r="L12" s="9">
        <v>0.25275632819139998</v>
      </c>
      <c r="M12" s="9">
        <v>0.26931470549269998</v>
      </c>
      <c r="N12" s="9">
        <v>6.0160991142999998E-2</v>
      </c>
      <c r="O12" s="9">
        <v>0.21408607322830001</v>
      </c>
      <c r="P12" s="9">
        <v>0.2552965314258</v>
      </c>
      <c r="Q12" s="9">
        <v>0.29196374293659999</v>
      </c>
      <c r="R12" s="9">
        <v>0.28580797162380001</v>
      </c>
      <c r="S12" s="9">
        <v>0.19074847766879999</v>
      </c>
      <c r="T12" s="9">
        <v>0.29741158932419998</v>
      </c>
      <c r="U12" s="9">
        <v>0.1909140127549</v>
      </c>
      <c r="V12" s="9">
        <v>0.1703955203666</v>
      </c>
      <c r="W12" s="9">
        <v>0.1581469495284</v>
      </c>
      <c r="X12" s="9">
        <v>0.34132029056000002</v>
      </c>
      <c r="Y12" s="9">
        <v>0.2398389642341</v>
      </c>
      <c r="Z12" s="9">
        <v>0.34582509077059997</v>
      </c>
      <c r="AA12" s="9">
        <v>0.15572604481989999</v>
      </c>
      <c r="AB12" s="9">
        <v>0.2460530052355</v>
      </c>
      <c r="AC12" s="9">
        <v>0.18012219049030001</v>
      </c>
      <c r="AD12" s="9">
        <v>0.25503313524819998</v>
      </c>
      <c r="AE12" s="9">
        <v>0.24416876816700001</v>
      </c>
      <c r="AF12" s="9">
        <v>0.27216091539510001</v>
      </c>
      <c r="AG12" s="9">
        <v>0.2391298923786</v>
      </c>
      <c r="AH12" s="9">
        <v>0.23595659468659999</v>
      </c>
      <c r="AI12" s="9">
        <v>0.2203061261433</v>
      </c>
      <c r="AJ12" s="9">
        <v>0.34161936051620001</v>
      </c>
      <c r="AK12" s="9">
        <v>0.1593111775278</v>
      </c>
      <c r="AL12" s="9">
        <v>0.20322495553709999</v>
      </c>
      <c r="AM12" s="9">
        <v>0.2080843558138</v>
      </c>
      <c r="AN12" s="9">
        <v>0.26768314927179998</v>
      </c>
      <c r="AO12" s="9">
        <v>0</v>
      </c>
      <c r="AP12" s="9">
        <v>0.27794046776179998</v>
      </c>
      <c r="AQ12" s="9">
        <v>0.32549335795649997</v>
      </c>
      <c r="AR12" s="9">
        <v>0.26757674730629999</v>
      </c>
      <c r="AS12" s="8"/>
    </row>
    <row r="13" spans="1:45" x14ac:dyDescent="0.2">
      <c r="A13" s="24"/>
      <c r="B13" s="24"/>
      <c r="C13" s="10">
        <v>171</v>
      </c>
      <c r="D13" s="10">
        <v>17</v>
      </c>
      <c r="E13" s="10">
        <v>27</v>
      </c>
      <c r="F13" s="10">
        <v>26</v>
      </c>
      <c r="G13" s="10">
        <v>35</v>
      </c>
      <c r="H13" s="10">
        <v>60</v>
      </c>
      <c r="I13" s="10">
        <v>88</v>
      </c>
      <c r="J13" s="10">
        <v>82</v>
      </c>
      <c r="K13" s="10">
        <v>77</v>
      </c>
      <c r="L13" s="10">
        <v>55</v>
      </c>
      <c r="M13" s="10">
        <v>37</v>
      </c>
      <c r="N13" s="10">
        <v>1</v>
      </c>
      <c r="O13" s="10">
        <v>12</v>
      </c>
      <c r="P13" s="10">
        <v>8</v>
      </c>
      <c r="Q13" s="10">
        <v>36</v>
      </c>
      <c r="R13" s="10">
        <v>21</v>
      </c>
      <c r="S13" s="10">
        <v>22</v>
      </c>
      <c r="T13" s="10">
        <v>49</v>
      </c>
      <c r="U13" s="10">
        <v>23</v>
      </c>
      <c r="V13" s="10">
        <v>10</v>
      </c>
      <c r="W13" s="10">
        <v>8</v>
      </c>
      <c r="X13" s="10">
        <v>11</v>
      </c>
      <c r="Y13" s="10">
        <v>34</v>
      </c>
      <c r="Z13" s="10">
        <v>40</v>
      </c>
      <c r="AA13" s="10">
        <v>14</v>
      </c>
      <c r="AB13" s="10">
        <v>54</v>
      </c>
      <c r="AC13" s="10">
        <v>8</v>
      </c>
      <c r="AD13" s="10">
        <v>28</v>
      </c>
      <c r="AE13" s="10">
        <v>31</v>
      </c>
      <c r="AF13" s="10">
        <v>67</v>
      </c>
      <c r="AG13" s="10">
        <v>33</v>
      </c>
      <c r="AH13" s="10">
        <v>2</v>
      </c>
      <c r="AI13" s="10">
        <v>33</v>
      </c>
      <c r="AJ13" s="10">
        <v>9</v>
      </c>
      <c r="AK13" s="10">
        <v>3</v>
      </c>
      <c r="AL13" s="10">
        <v>6</v>
      </c>
      <c r="AM13" s="10">
        <v>21</v>
      </c>
      <c r="AN13" s="10">
        <v>11</v>
      </c>
      <c r="AO13" s="10">
        <v>0</v>
      </c>
      <c r="AP13" s="10">
        <v>5</v>
      </c>
      <c r="AQ13" s="10">
        <v>2</v>
      </c>
      <c r="AR13" s="10">
        <v>81</v>
      </c>
      <c r="AS13" s="8"/>
    </row>
    <row r="14" spans="1:45" x14ac:dyDescent="0.2">
      <c r="A14" s="24"/>
      <c r="B14" s="24"/>
      <c r="C14" s="11" t="s">
        <v>118</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8"/>
    </row>
    <row r="15" spans="1:45" x14ac:dyDescent="0.2">
      <c r="A15" s="26"/>
      <c r="B15" s="23" t="s">
        <v>339</v>
      </c>
      <c r="C15" s="9">
        <v>0.19504812920539999</v>
      </c>
      <c r="D15" s="9">
        <v>0.18564490598950001</v>
      </c>
      <c r="E15" s="9">
        <v>0.2081606197849</v>
      </c>
      <c r="F15" s="9">
        <v>0.19537286195719999</v>
      </c>
      <c r="G15" s="9">
        <v>0.22001939095449999</v>
      </c>
      <c r="H15" s="9">
        <v>0.17851527725220001</v>
      </c>
      <c r="I15" s="9">
        <v>0.18508353119400001</v>
      </c>
      <c r="J15" s="9">
        <v>0.2081792911748</v>
      </c>
      <c r="K15" s="9">
        <v>0.1821921005779</v>
      </c>
      <c r="L15" s="9">
        <v>0.1934688194668</v>
      </c>
      <c r="M15" s="9">
        <v>0.23192297583259999</v>
      </c>
      <c r="N15" s="9">
        <v>0</v>
      </c>
      <c r="O15" s="9">
        <v>0.2033476884057</v>
      </c>
      <c r="P15" s="9">
        <v>0.19762641650080001</v>
      </c>
      <c r="Q15" s="9">
        <v>0.1180409421908</v>
      </c>
      <c r="R15" s="9">
        <v>0.1481232044585</v>
      </c>
      <c r="S15" s="9">
        <v>0.27987894419100001</v>
      </c>
      <c r="T15" s="9">
        <v>0.1631659055269</v>
      </c>
      <c r="U15" s="9">
        <v>0.27619849829710003</v>
      </c>
      <c r="V15" s="9">
        <v>0.205919391822</v>
      </c>
      <c r="W15" s="9">
        <v>0.25491246959559999</v>
      </c>
      <c r="X15" s="9">
        <v>0.16529663282529999</v>
      </c>
      <c r="Y15" s="9">
        <v>0.26617624995069999</v>
      </c>
      <c r="Z15" s="9">
        <v>0.16309630919070001</v>
      </c>
      <c r="AA15" s="9">
        <v>0.21360127754130001</v>
      </c>
      <c r="AB15" s="9">
        <v>0.15533045177070001</v>
      </c>
      <c r="AC15" s="9">
        <v>0.30893539995809999</v>
      </c>
      <c r="AD15" s="9">
        <v>0.17332295808529999</v>
      </c>
      <c r="AE15" s="9">
        <v>0.28110855724770001</v>
      </c>
      <c r="AF15" s="9">
        <v>0.1553114122858</v>
      </c>
      <c r="AG15" s="9">
        <v>0.15854828004829999</v>
      </c>
      <c r="AH15" s="9">
        <v>0.19956174128199999</v>
      </c>
      <c r="AI15" s="9">
        <v>0.18754169319620001</v>
      </c>
      <c r="AJ15" s="9">
        <v>7.7470168900719991E-2</v>
      </c>
      <c r="AK15" s="9">
        <v>0.4696146562204</v>
      </c>
      <c r="AL15" s="9">
        <v>0.29336927152480002</v>
      </c>
      <c r="AM15" s="9">
        <v>0.29302509064109999</v>
      </c>
      <c r="AN15" s="9">
        <v>0.1621138581581</v>
      </c>
      <c r="AO15" s="9">
        <v>0.48394358315929997</v>
      </c>
      <c r="AP15" s="9">
        <v>5.4882169521920002E-2</v>
      </c>
      <c r="AQ15" s="9">
        <v>0.43672099934230002</v>
      </c>
      <c r="AR15" s="9">
        <v>0.1758632260562</v>
      </c>
      <c r="AS15" s="8"/>
    </row>
    <row r="16" spans="1:45" x14ac:dyDescent="0.2">
      <c r="A16" s="24"/>
      <c r="B16" s="24"/>
      <c r="C16" s="10">
        <v>136</v>
      </c>
      <c r="D16" s="10">
        <v>12</v>
      </c>
      <c r="E16" s="10">
        <v>30</v>
      </c>
      <c r="F16" s="10">
        <v>25</v>
      </c>
      <c r="G16" s="10">
        <v>32</v>
      </c>
      <c r="H16" s="10">
        <v>35</v>
      </c>
      <c r="I16" s="10">
        <v>74</v>
      </c>
      <c r="J16" s="10">
        <v>61</v>
      </c>
      <c r="K16" s="10">
        <v>58</v>
      </c>
      <c r="L16" s="10">
        <v>54</v>
      </c>
      <c r="M16" s="10">
        <v>22</v>
      </c>
      <c r="N16" s="10">
        <v>0</v>
      </c>
      <c r="O16" s="10">
        <v>12</v>
      </c>
      <c r="P16" s="10">
        <v>8</v>
      </c>
      <c r="Q16" s="10">
        <v>20</v>
      </c>
      <c r="R16" s="10">
        <v>15</v>
      </c>
      <c r="S16" s="10">
        <v>22</v>
      </c>
      <c r="T16" s="10">
        <v>29</v>
      </c>
      <c r="U16" s="10">
        <v>30</v>
      </c>
      <c r="V16" s="10">
        <v>12</v>
      </c>
      <c r="W16" s="10">
        <v>8</v>
      </c>
      <c r="X16" s="10">
        <v>8</v>
      </c>
      <c r="Y16" s="10">
        <v>30</v>
      </c>
      <c r="Z16" s="10">
        <v>17</v>
      </c>
      <c r="AA16" s="10">
        <v>15</v>
      </c>
      <c r="AB16" s="10">
        <v>46</v>
      </c>
      <c r="AC16" s="10">
        <v>10</v>
      </c>
      <c r="AD16" s="10">
        <v>18</v>
      </c>
      <c r="AE16" s="10">
        <v>30</v>
      </c>
      <c r="AF16" s="10">
        <v>42</v>
      </c>
      <c r="AG16" s="10">
        <v>35</v>
      </c>
      <c r="AH16" s="10">
        <v>1</v>
      </c>
      <c r="AI16" s="10">
        <v>28</v>
      </c>
      <c r="AJ16" s="10">
        <v>5</v>
      </c>
      <c r="AK16" s="10">
        <v>4</v>
      </c>
      <c r="AL16" s="10">
        <v>5</v>
      </c>
      <c r="AM16" s="10">
        <v>22</v>
      </c>
      <c r="AN16" s="10">
        <v>6</v>
      </c>
      <c r="AO16" s="10">
        <v>1</v>
      </c>
      <c r="AP16" s="10">
        <v>1</v>
      </c>
      <c r="AQ16" s="10">
        <v>1</v>
      </c>
      <c r="AR16" s="10">
        <v>63</v>
      </c>
      <c r="AS16" s="8"/>
    </row>
    <row r="17" spans="1:45" x14ac:dyDescent="0.2">
      <c r="A17" s="24"/>
      <c r="B17" s="24"/>
      <c r="C17" s="11" t="s">
        <v>118</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8"/>
    </row>
    <row r="18" spans="1:45" x14ac:dyDescent="0.2">
      <c r="A18" s="26"/>
      <c r="B18" s="23" t="s">
        <v>340</v>
      </c>
      <c r="C18" s="9">
        <v>8.6821512355230002E-2</v>
      </c>
      <c r="D18" s="9">
        <v>0.1053129739595</v>
      </c>
      <c r="E18" s="9">
        <v>9.9641910730960001E-2</v>
      </c>
      <c r="F18" s="9">
        <v>0.15721777307000001</v>
      </c>
      <c r="G18" s="9">
        <v>7.3398550719129999E-2</v>
      </c>
      <c r="H18" s="9">
        <v>4.1950597716400001E-2</v>
      </c>
      <c r="I18" s="9">
        <v>8.6188732655249997E-2</v>
      </c>
      <c r="J18" s="9">
        <v>7.7947032134789998E-2</v>
      </c>
      <c r="K18" s="9">
        <v>5.1036350353230002E-2</v>
      </c>
      <c r="L18" s="9">
        <v>9.4236937126119996E-2</v>
      </c>
      <c r="M18" s="9">
        <v>0.11770242711749999</v>
      </c>
      <c r="N18" s="9">
        <v>0.70007750392559998</v>
      </c>
      <c r="O18" s="9">
        <v>0.19999059799759999</v>
      </c>
      <c r="P18" s="9">
        <v>0.18931851899409999</v>
      </c>
      <c r="Q18" s="9">
        <v>5.2900569102850001E-2</v>
      </c>
      <c r="R18" s="9">
        <v>8.2031141479869993E-2</v>
      </c>
      <c r="S18" s="9">
        <v>7.4017490917139994E-2</v>
      </c>
      <c r="T18" s="9">
        <v>6.202985249272E-2</v>
      </c>
      <c r="U18" s="9">
        <v>7.6337143715069999E-2</v>
      </c>
      <c r="V18" s="9">
        <v>0.17309580196829999</v>
      </c>
      <c r="W18" s="9">
        <v>0.1060736257843</v>
      </c>
      <c r="X18" s="9">
        <v>4.0489734075690002E-2</v>
      </c>
      <c r="Y18" s="9">
        <v>0.15628351328740001</v>
      </c>
      <c r="Z18" s="9">
        <v>1.7567006058739999E-2</v>
      </c>
      <c r="AA18" s="9">
        <v>0.13848282498200001</v>
      </c>
      <c r="AB18" s="9">
        <v>5.5630218489430013E-2</v>
      </c>
      <c r="AC18" s="9">
        <v>0.25571258555690002</v>
      </c>
      <c r="AD18" s="9">
        <v>0.1118309438998</v>
      </c>
      <c r="AE18" s="9">
        <v>9.0215085665999992E-2</v>
      </c>
      <c r="AF18" s="9">
        <v>4.2982306853740007E-2</v>
      </c>
      <c r="AG18" s="9">
        <v>8.2518945429550003E-2</v>
      </c>
      <c r="AH18" s="9">
        <v>0.16044928048250001</v>
      </c>
      <c r="AI18" s="9">
        <v>6.4350253900400001E-2</v>
      </c>
      <c r="AJ18" s="9">
        <v>8.3102440606109995E-2</v>
      </c>
      <c r="AK18" s="9">
        <v>4.4850002299869997E-2</v>
      </c>
      <c r="AL18" s="9">
        <v>7.8191607407360003E-2</v>
      </c>
      <c r="AM18" s="9">
        <v>0.1198202643926</v>
      </c>
      <c r="AN18" s="9">
        <v>8.838279230578E-2</v>
      </c>
      <c r="AO18" s="9">
        <v>0</v>
      </c>
      <c r="AP18" s="9">
        <v>8.275878626920001E-2</v>
      </c>
      <c r="AQ18" s="9">
        <v>0</v>
      </c>
      <c r="AR18" s="9">
        <v>9.1948347930280006E-2</v>
      </c>
      <c r="AS18" s="8"/>
    </row>
    <row r="19" spans="1:45" x14ac:dyDescent="0.2">
      <c r="A19" s="24"/>
      <c r="B19" s="24"/>
      <c r="C19" s="10">
        <v>66</v>
      </c>
      <c r="D19" s="10">
        <v>10</v>
      </c>
      <c r="E19" s="10">
        <v>15</v>
      </c>
      <c r="F19" s="10">
        <v>18</v>
      </c>
      <c r="G19" s="10">
        <v>13</v>
      </c>
      <c r="H19" s="10">
        <v>9</v>
      </c>
      <c r="I19" s="10">
        <v>32</v>
      </c>
      <c r="J19" s="10">
        <v>30</v>
      </c>
      <c r="K19" s="10">
        <v>19</v>
      </c>
      <c r="L19" s="10">
        <v>23</v>
      </c>
      <c r="M19" s="10">
        <v>16</v>
      </c>
      <c r="N19" s="10">
        <v>7</v>
      </c>
      <c r="O19" s="10">
        <v>9</v>
      </c>
      <c r="P19" s="10">
        <v>8</v>
      </c>
      <c r="Q19" s="10">
        <v>8</v>
      </c>
      <c r="R19" s="10">
        <v>9</v>
      </c>
      <c r="S19" s="10">
        <v>10</v>
      </c>
      <c r="T19" s="10">
        <v>11</v>
      </c>
      <c r="U19" s="10">
        <v>11</v>
      </c>
      <c r="V19" s="10">
        <v>10</v>
      </c>
      <c r="W19" s="10">
        <v>6</v>
      </c>
      <c r="X19" s="10">
        <v>2</v>
      </c>
      <c r="Y19" s="10">
        <v>21</v>
      </c>
      <c r="Z19" s="10">
        <v>3</v>
      </c>
      <c r="AA19" s="10">
        <v>10</v>
      </c>
      <c r="AB19" s="10">
        <v>14</v>
      </c>
      <c r="AC19" s="10">
        <v>11</v>
      </c>
      <c r="AD19" s="10">
        <v>11</v>
      </c>
      <c r="AE19" s="10">
        <v>16</v>
      </c>
      <c r="AF19" s="10">
        <v>13</v>
      </c>
      <c r="AG19" s="10">
        <v>14</v>
      </c>
      <c r="AH19" s="10">
        <v>1</v>
      </c>
      <c r="AI19" s="10">
        <v>10</v>
      </c>
      <c r="AJ19" s="10">
        <v>6</v>
      </c>
      <c r="AK19" s="10">
        <v>1</v>
      </c>
      <c r="AL19" s="10">
        <v>3</v>
      </c>
      <c r="AM19" s="10">
        <v>8</v>
      </c>
      <c r="AN19" s="10">
        <v>3</v>
      </c>
      <c r="AO19" s="10">
        <v>0</v>
      </c>
      <c r="AP19" s="10">
        <v>2</v>
      </c>
      <c r="AQ19" s="10">
        <v>0</v>
      </c>
      <c r="AR19" s="10">
        <v>33</v>
      </c>
      <c r="AS19" s="8"/>
    </row>
    <row r="20" spans="1:45" x14ac:dyDescent="0.2">
      <c r="A20" s="24"/>
      <c r="B20" s="24"/>
      <c r="C20" s="11" t="s">
        <v>118</v>
      </c>
      <c r="D20" s="11"/>
      <c r="E20" s="11"/>
      <c r="F20" s="12" t="s">
        <v>124</v>
      </c>
      <c r="G20" s="11"/>
      <c r="H20" s="11"/>
      <c r="I20" s="11"/>
      <c r="J20" s="11"/>
      <c r="K20" s="11"/>
      <c r="L20" s="11"/>
      <c r="M20" s="11"/>
      <c r="N20" s="12" t="s">
        <v>292</v>
      </c>
      <c r="O20" s="11"/>
      <c r="P20" s="11"/>
      <c r="Q20" s="11"/>
      <c r="R20" s="11"/>
      <c r="S20" s="11"/>
      <c r="T20" s="11"/>
      <c r="U20" s="11"/>
      <c r="V20" s="12" t="s">
        <v>123</v>
      </c>
      <c r="W20" s="11"/>
      <c r="X20" s="11"/>
      <c r="Y20" s="12" t="s">
        <v>123</v>
      </c>
      <c r="Z20" s="11"/>
      <c r="AA20" s="12" t="s">
        <v>124</v>
      </c>
      <c r="AB20" s="11"/>
      <c r="AC20" s="12" t="s">
        <v>156</v>
      </c>
      <c r="AD20" s="11"/>
      <c r="AE20" s="11"/>
      <c r="AF20" s="11"/>
      <c r="AG20" s="11"/>
      <c r="AH20" s="11"/>
      <c r="AI20" s="11"/>
      <c r="AJ20" s="11"/>
      <c r="AK20" s="11"/>
      <c r="AL20" s="11"/>
      <c r="AM20" s="11"/>
      <c r="AN20" s="11"/>
      <c r="AO20" s="11"/>
      <c r="AP20" s="11"/>
      <c r="AQ20" s="11"/>
      <c r="AR20" s="11"/>
      <c r="AS20" s="8"/>
    </row>
    <row r="21" spans="1:45" x14ac:dyDescent="0.2">
      <c r="A21" s="26"/>
      <c r="B21" s="23" t="s">
        <v>56</v>
      </c>
      <c r="C21" s="9">
        <v>1</v>
      </c>
      <c r="D21" s="9">
        <v>1</v>
      </c>
      <c r="E21" s="9">
        <v>1</v>
      </c>
      <c r="F21" s="9">
        <v>1</v>
      </c>
      <c r="G21" s="9">
        <v>1</v>
      </c>
      <c r="H21" s="9">
        <v>1</v>
      </c>
      <c r="I21" s="9">
        <v>1</v>
      </c>
      <c r="J21" s="9">
        <v>1</v>
      </c>
      <c r="K21" s="9">
        <v>1</v>
      </c>
      <c r="L21" s="9">
        <v>1</v>
      </c>
      <c r="M21" s="9">
        <v>1</v>
      </c>
      <c r="N21" s="9">
        <v>1</v>
      </c>
      <c r="O21" s="9">
        <v>1</v>
      </c>
      <c r="P21" s="9">
        <v>1</v>
      </c>
      <c r="Q21" s="9">
        <v>1</v>
      </c>
      <c r="R21" s="9">
        <v>1</v>
      </c>
      <c r="S21" s="9">
        <v>1</v>
      </c>
      <c r="T21" s="9">
        <v>1</v>
      </c>
      <c r="U21" s="9">
        <v>1</v>
      </c>
      <c r="V21" s="9">
        <v>1</v>
      </c>
      <c r="W21" s="9">
        <v>1</v>
      </c>
      <c r="X21" s="9">
        <v>1</v>
      </c>
      <c r="Y21" s="9">
        <v>1</v>
      </c>
      <c r="Z21" s="9">
        <v>1</v>
      </c>
      <c r="AA21" s="9">
        <v>1</v>
      </c>
      <c r="AB21" s="9">
        <v>1</v>
      </c>
      <c r="AC21" s="9">
        <v>1</v>
      </c>
      <c r="AD21" s="9">
        <v>1</v>
      </c>
      <c r="AE21" s="9">
        <v>1</v>
      </c>
      <c r="AF21" s="9">
        <v>1</v>
      </c>
      <c r="AG21" s="9">
        <v>1</v>
      </c>
      <c r="AH21" s="9">
        <v>1</v>
      </c>
      <c r="AI21" s="9">
        <v>1</v>
      </c>
      <c r="AJ21" s="9">
        <v>1</v>
      </c>
      <c r="AK21" s="9">
        <v>1</v>
      </c>
      <c r="AL21" s="9">
        <v>1</v>
      </c>
      <c r="AM21" s="9">
        <v>1</v>
      </c>
      <c r="AN21" s="9">
        <v>1</v>
      </c>
      <c r="AO21" s="9">
        <v>1</v>
      </c>
      <c r="AP21" s="9">
        <v>1</v>
      </c>
      <c r="AQ21" s="9">
        <v>1</v>
      </c>
      <c r="AR21" s="9">
        <v>1</v>
      </c>
      <c r="AS21" s="8"/>
    </row>
    <row r="22" spans="1:45" x14ac:dyDescent="0.2">
      <c r="A22" s="24"/>
      <c r="B22" s="24"/>
      <c r="C22" s="10">
        <v>750</v>
      </c>
      <c r="D22" s="10">
        <v>68</v>
      </c>
      <c r="E22" s="10">
        <v>140</v>
      </c>
      <c r="F22" s="10">
        <v>137</v>
      </c>
      <c r="G22" s="10">
        <v>158</v>
      </c>
      <c r="H22" s="10">
        <v>232</v>
      </c>
      <c r="I22" s="10">
        <v>408</v>
      </c>
      <c r="J22" s="10">
        <v>334</v>
      </c>
      <c r="K22" s="10">
        <v>363</v>
      </c>
      <c r="L22" s="10">
        <v>245</v>
      </c>
      <c r="M22" s="10">
        <v>127</v>
      </c>
      <c r="N22" s="10">
        <v>9</v>
      </c>
      <c r="O22" s="10">
        <v>51</v>
      </c>
      <c r="P22" s="10">
        <v>35</v>
      </c>
      <c r="Q22" s="10">
        <v>147</v>
      </c>
      <c r="R22" s="10">
        <v>87</v>
      </c>
      <c r="S22" s="10">
        <v>118</v>
      </c>
      <c r="T22" s="10">
        <v>179</v>
      </c>
      <c r="U22" s="10">
        <v>133</v>
      </c>
      <c r="V22" s="10">
        <v>59</v>
      </c>
      <c r="W22" s="10">
        <v>40</v>
      </c>
      <c r="X22" s="10">
        <v>36</v>
      </c>
      <c r="Y22" s="10">
        <v>128</v>
      </c>
      <c r="Z22" s="10">
        <v>127</v>
      </c>
      <c r="AA22" s="10">
        <v>80</v>
      </c>
      <c r="AB22" s="10">
        <v>280</v>
      </c>
      <c r="AC22" s="10">
        <v>39</v>
      </c>
      <c r="AD22" s="10">
        <v>104</v>
      </c>
      <c r="AE22" s="10">
        <v>133</v>
      </c>
      <c r="AF22" s="10">
        <v>274</v>
      </c>
      <c r="AG22" s="10">
        <v>190</v>
      </c>
      <c r="AH22" s="10">
        <v>7</v>
      </c>
      <c r="AI22" s="10">
        <v>144</v>
      </c>
      <c r="AJ22" s="10">
        <v>40</v>
      </c>
      <c r="AK22" s="10">
        <v>14</v>
      </c>
      <c r="AL22" s="10">
        <v>29</v>
      </c>
      <c r="AM22" s="10">
        <v>92</v>
      </c>
      <c r="AN22" s="10">
        <v>36</v>
      </c>
      <c r="AO22" s="10">
        <v>3</v>
      </c>
      <c r="AP22" s="10">
        <v>24</v>
      </c>
      <c r="AQ22" s="10">
        <v>6</v>
      </c>
      <c r="AR22" s="10">
        <v>362</v>
      </c>
      <c r="AS22" s="8"/>
    </row>
    <row r="23" spans="1:45" x14ac:dyDescent="0.2">
      <c r="A23" s="24"/>
      <c r="B23" s="24"/>
      <c r="C23" s="11" t="s">
        <v>118</v>
      </c>
      <c r="D23" s="11" t="s">
        <v>118</v>
      </c>
      <c r="E23" s="11" t="s">
        <v>118</v>
      </c>
      <c r="F23" s="11" t="s">
        <v>118</v>
      </c>
      <c r="G23" s="11" t="s">
        <v>118</v>
      </c>
      <c r="H23" s="11" t="s">
        <v>118</v>
      </c>
      <c r="I23" s="11" t="s">
        <v>118</v>
      </c>
      <c r="J23" s="11" t="s">
        <v>118</v>
      </c>
      <c r="K23" s="11" t="s">
        <v>118</v>
      </c>
      <c r="L23" s="11" t="s">
        <v>118</v>
      </c>
      <c r="M23" s="11" t="s">
        <v>118</v>
      </c>
      <c r="N23" s="11" t="s">
        <v>118</v>
      </c>
      <c r="O23" s="11" t="s">
        <v>118</v>
      </c>
      <c r="P23" s="11" t="s">
        <v>118</v>
      </c>
      <c r="Q23" s="11" t="s">
        <v>118</v>
      </c>
      <c r="R23" s="11" t="s">
        <v>118</v>
      </c>
      <c r="S23" s="11" t="s">
        <v>118</v>
      </c>
      <c r="T23" s="11" t="s">
        <v>118</v>
      </c>
      <c r="U23" s="11" t="s">
        <v>118</v>
      </c>
      <c r="V23" s="11" t="s">
        <v>118</v>
      </c>
      <c r="W23" s="11" t="s">
        <v>118</v>
      </c>
      <c r="X23" s="11" t="s">
        <v>118</v>
      </c>
      <c r="Y23" s="11" t="s">
        <v>118</v>
      </c>
      <c r="Z23" s="11" t="s">
        <v>118</v>
      </c>
      <c r="AA23" s="11" t="s">
        <v>118</v>
      </c>
      <c r="AB23" s="11" t="s">
        <v>118</v>
      </c>
      <c r="AC23" s="11" t="s">
        <v>118</v>
      </c>
      <c r="AD23" s="11" t="s">
        <v>118</v>
      </c>
      <c r="AE23" s="11" t="s">
        <v>118</v>
      </c>
      <c r="AF23" s="11" t="s">
        <v>118</v>
      </c>
      <c r="AG23" s="11" t="s">
        <v>118</v>
      </c>
      <c r="AH23" s="11" t="s">
        <v>118</v>
      </c>
      <c r="AI23" s="11" t="s">
        <v>118</v>
      </c>
      <c r="AJ23" s="11" t="s">
        <v>118</v>
      </c>
      <c r="AK23" s="11" t="s">
        <v>118</v>
      </c>
      <c r="AL23" s="11" t="s">
        <v>118</v>
      </c>
      <c r="AM23" s="11" t="s">
        <v>118</v>
      </c>
      <c r="AN23" s="11" t="s">
        <v>118</v>
      </c>
      <c r="AO23" s="11" t="s">
        <v>118</v>
      </c>
      <c r="AP23" s="11" t="s">
        <v>118</v>
      </c>
      <c r="AQ23" s="11" t="s">
        <v>118</v>
      </c>
      <c r="AR23" s="11" t="s">
        <v>118</v>
      </c>
      <c r="AS23" s="8"/>
    </row>
    <row r="24" spans="1:45" x14ac:dyDescent="0.2">
      <c r="A24" s="13" t="s">
        <v>341</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20"/>
    </row>
    <row r="25" spans="1:45" x14ac:dyDescent="0.2">
      <c r="A25" s="15" t="s">
        <v>135</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row>
  </sheetData>
  <mergeCells count="17">
    <mergeCell ref="AP2:AR2"/>
    <mergeCell ref="A2:C2"/>
    <mergeCell ref="A3:B5"/>
    <mergeCell ref="B6:B8"/>
    <mergeCell ref="B9:B11"/>
    <mergeCell ref="AI3:AR3"/>
    <mergeCell ref="D3:H3"/>
    <mergeCell ref="I3:J3"/>
    <mergeCell ref="K3:N3"/>
    <mergeCell ref="O3:U3"/>
    <mergeCell ref="V3:AB3"/>
    <mergeCell ref="AC3:AH3"/>
    <mergeCell ref="B12:B14"/>
    <mergeCell ref="B15:B17"/>
    <mergeCell ref="B18:B20"/>
    <mergeCell ref="B21:B23"/>
    <mergeCell ref="A6:A23"/>
  </mergeCells>
  <hyperlinks>
    <hyperlink ref="A1" location="'TOC'!A1:A1" display="Back to TOC" xr:uid="{00000000-0004-0000-1100-000000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S25"/>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342</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343</v>
      </c>
      <c r="B6" s="23" t="s">
        <v>336</v>
      </c>
      <c r="C6" s="9">
        <v>0.54368303785409999</v>
      </c>
      <c r="D6" s="9">
        <v>0.57520040177090004</v>
      </c>
      <c r="E6" s="9">
        <v>0.54546173915910001</v>
      </c>
      <c r="F6" s="9">
        <v>0.50428951121879995</v>
      </c>
      <c r="G6" s="9">
        <v>0.50821656311029995</v>
      </c>
      <c r="H6" s="9">
        <v>0.58255025438969998</v>
      </c>
      <c r="I6" s="9">
        <v>0.54292442121939999</v>
      </c>
      <c r="J6" s="9">
        <v>0.5484835850684</v>
      </c>
      <c r="K6" s="9">
        <v>0.57114571811799997</v>
      </c>
      <c r="L6" s="9">
        <v>0.55357070828440003</v>
      </c>
      <c r="M6" s="9">
        <v>0.47089163200820011</v>
      </c>
      <c r="N6" s="9">
        <v>0.49961518578660002</v>
      </c>
      <c r="O6" s="9">
        <v>0.40685360101189999</v>
      </c>
      <c r="P6" s="9">
        <v>0.55341239172629997</v>
      </c>
      <c r="Q6" s="9">
        <v>0.55999575764749998</v>
      </c>
      <c r="R6" s="9">
        <v>0.52703400560710001</v>
      </c>
      <c r="S6" s="9">
        <v>0.51584781123790002</v>
      </c>
      <c r="T6" s="9">
        <v>0.62085367128379998</v>
      </c>
      <c r="U6" s="9">
        <v>0.53183467536450002</v>
      </c>
      <c r="V6" s="9">
        <v>0.65154183879460004</v>
      </c>
      <c r="W6" s="9">
        <v>0.75981322162119991</v>
      </c>
      <c r="X6" s="9">
        <v>0.63452807877989992</v>
      </c>
      <c r="Y6" s="9">
        <v>0.48401444719589998</v>
      </c>
      <c r="Z6" s="9">
        <v>0.52705494477549997</v>
      </c>
      <c r="AA6" s="9">
        <v>0.41127417473319999</v>
      </c>
      <c r="AB6" s="9">
        <v>0.54209637467969995</v>
      </c>
      <c r="AC6" s="9">
        <v>0.64396451315449998</v>
      </c>
      <c r="AD6" s="9">
        <v>0.60740833322160004</v>
      </c>
      <c r="AE6" s="9">
        <v>0.48433992912160001</v>
      </c>
      <c r="AF6" s="9">
        <v>0.53943182593740002</v>
      </c>
      <c r="AG6" s="9">
        <v>0.53048622456469996</v>
      </c>
      <c r="AH6" s="9">
        <v>0.70405821290190007</v>
      </c>
      <c r="AI6" s="9">
        <v>0.73918266515569997</v>
      </c>
      <c r="AJ6" s="9">
        <v>0.5134760876569</v>
      </c>
      <c r="AK6" s="9">
        <v>0.4601652553758</v>
      </c>
      <c r="AL6" s="9">
        <v>0.55568879849730002</v>
      </c>
      <c r="AM6" s="9">
        <v>0.42129471851080003</v>
      </c>
      <c r="AN6" s="9">
        <v>0.7183283607448</v>
      </c>
      <c r="AO6" s="9">
        <v>0.7673600146481</v>
      </c>
      <c r="AP6" s="9">
        <v>0.63010934236970007</v>
      </c>
      <c r="AQ6" s="9">
        <v>0.23778564270120001</v>
      </c>
      <c r="AR6" s="9">
        <v>0.48074394486510003</v>
      </c>
      <c r="AS6" s="8"/>
    </row>
    <row r="7" spans="1:45" x14ac:dyDescent="0.2">
      <c r="A7" s="24"/>
      <c r="B7" s="24"/>
      <c r="C7" s="10">
        <v>405</v>
      </c>
      <c r="D7" s="10">
        <v>40</v>
      </c>
      <c r="E7" s="10">
        <v>77</v>
      </c>
      <c r="F7" s="10">
        <v>73</v>
      </c>
      <c r="G7" s="10">
        <v>80</v>
      </c>
      <c r="H7" s="10">
        <v>129</v>
      </c>
      <c r="I7" s="10">
        <v>224</v>
      </c>
      <c r="J7" s="10">
        <v>178</v>
      </c>
      <c r="K7" s="10">
        <v>206</v>
      </c>
      <c r="L7" s="10">
        <v>134</v>
      </c>
      <c r="M7" s="10">
        <v>59</v>
      </c>
      <c r="N7" s="10">
        <v>3</v>
      </c>
      <c r="O7" s="10">
        <v>19</v>
      </c>
      <c r="P7" s="10">
        <v>19</v>
      </c>
      <c r="Q7" s="10">
        <v>82</v>
      </c>
      <c r="R7" s="10">
        <v>49</v>
      </c>
      <c r="S7" s="10">
        <v>62</v>
      </c>
      <c r="T7" s="10">
        <v>109</v>
      </c>
      <c r="U7" s="10">
        <v>65</v>
      </c>
      <c r="V7" s="10">
        <v>36</v>
      </c>
      <c r="W7" s="10">
        <v>27</v>
      </c>
      <c r="X7" s="10">
        <v>23</v>
      </c>
      <c r="Y7" s="10">
        <v>61</v>
      </c>
      <c r="Z7" s="10">
        <v>67</v>
      </c>
      <c r="AA7" s="10">
        <v>36</v>
      </c>
      <c r="AB7" s="10">
        <v>155</v>
      </c>
      <c r="AC7" s="10">
        <v>21</v>
      </c>
      <c r="AD7" s="10">
        <v>64</v>
      </c>
      <c r="AE7" s="10">
        <v>60</v>
      </c>
      <c r="AF7" s="10">
        <v>153</v>
      </c>
      <c r="AG7" s="10">
        <v>100</v>
      </c>
      <c r="AH7" s="10">
        <v>5</v>
      </c>
      <c r="AI7" s="10">
        <v>99</v>
      </c>
      <c r="AJ7" s="10">
        <v>21</v>
      </c>
      <c r="AK7" s="10">
        <v>9</v>
      </c>
      <c r="AL7" s="10">
        <v>14</v>
      </c>
      <c r="AM7" s="10">
        <v>39</v>
      </c>
      <c r="AN7" s="10">
        <v>24</v>
      </c>
      <c r="AO7" s="10">
        <v>2</v>
      </c>
      <c r="AP7" s="10">
        <v>12</v>
      </c>
      <c r="AQ7" s="10">
        <v>3</v>
      </c>
      <c r="AR7" s="10">
        <v>182</v>
      </c>
      <c r="AS7" s="8"/>
    </row>
    <row r="8" spans="1:45" x14ac:dyDescent="0.2">
      <c r="A8" s="24"/>
      <c r="B8" s="24"/>
      <c r="C8" s="11" t="s">
        <v>118</v>
      </c>
      <c r="D8" s="11"/>
      <c r="E8" s="11"/>
      <c r="F8" s="11"/>
      <c r="G8" s="11"/>
      <c r="H8" s="11"/>
      <c r="I8" s="11"/>
      <c r="J8" s="11"/>
      <c r="K8" s="11"/>
      <c r="L8" s="11"/>
      <c r="M8" s="11"/>
      <c r="N8" s="11"/>
      <c r="O8" s="11"/>
      <c r="P8" s="11"/>
      <c r="Q8" s="11"/>
      <c r="R8" s="11"/>
      <c r="S8" s="11"/>
      <c r="T8" s="11"/>
      <c r="U8" s="11"/>
      <c r="V8" s="11"/>
      <c r="W8" s="12" t="s">
        <v>171</v>
      </c>
      <c r="X8" s="11"/>
      <c r="Y8" s="11"/>
      <c r="Z8" s="11"/>
      <c r="AA8" s="11"/>
      <c r="AB8" s="11"/>
      <c r="AC8" s="11"/>
      <c r="AD8" s="11"/>
      <c r="AE8" s="11"/>
      <c r="AF8" s="11"/>
      <c r="AG8" s="11"/>
      <c r="AH8" s="11"/>
      <c r="AI8" s="12" t="s">
        <v>344</v>
      </c>
      <c r="AJ8" s="11"/>
      <c r="AK8" s="11"/>
      <c r="AL8" s="11"/>
      <c r="AM8" s="11"/>
      <c r="AN8" s="11"/>
      <c r="AO8" s="11"/>
      <c r="AP8" s="11"/>
      <c r="AQ8" s="11"/>
      <c r="AR8" s="11"/>
      <c r="AS8" s="8"/>
    </row>
    <row r="9" spans="1:45" x14ac:dyDescent="0.2">
      <c r="A9" s="26"/>
      <c r="B9" s="23" t="s">
        <v>337</v>
      </c>
      <c r="C9" s="9">
        <v>0.36030051220429998</v>
      </c>
      <c r="D9" s="9">
        <v>0.34435287731710001</v>
      </c>
      <c r="E9" s="9">
        <v>0.36358422255130002</v>
      </c>
      <c r="F9" s="9">
        <v>0.36142663275730003</v>
      </c>
      <c r="G9" s="9">
        <v>0.3629189255318</v>
      </c>
      <c r="H9" s="9">
        <v>0.35771776807099998</v>
      </c>
      <c r="I9" s="9">
        <v>0.36927702503850002</v>
      </c>
      <c r="J9" s="9">
        <v>0.34374309717739998</v>
      </c>
      <c r="K9" s="9">
        <v>0.37338400730429999</v>
      </c>
      <c r="L9" s="9">
        <v>0.32561095493909997</v>
      </c>
      <c r="M9" s="9">
        <v>0.38594893459910001</v>
      </c>
      <c r="N9" s="9">
        <v>0.25433715140699997</v>
      </c>
      <c r="O9" s="9">
        <v>0.4470548526266</v>
      </c>
      <c r="P9" s="9">
        <v>0.21744004888679999</v>
      </c>
      <c r="Q9" s="9">
        <v>0.37077198171670001</v>
      </c>
      <c r="R9" s="9">
        <v>0.33898384399460002</v>
      </c>
      <c r="S9" s="9">
        <v>0.3673337270143</v>
      </c>
      <c r="T9" s="9">
        <v>0.32586625953729997</v>
      </c>
      <c r="U9" s="9">
        <v>0.4064735036919</v>
      </c>
      <c r="V9" s="9">
        <v>0.30002477544829997</v>
      </c>
      <c r="W9" s="9">
        <v>0.1907872776233</v>
      </c>
      <c r="X9" s="9">
        <v>0.33903473530860001</v>
      </c>
      <c r="Y9" s="9">
        <v>0.36110222438889999</v>
      </c>
      <c r="Z9" s="9">
        <v>0.35001231149220002</v>
      </c>
      <c r="AA9" s="9">
        <v>0.47309769721819989</v>
      </c>
      <c r="AB9" s="9">
        <v>0.38915971548759998</v>
      </c>
      <c r="AC9" s="9">
        <v>0.29436263449959998</v>
      </c>
      <c r="AD9" s="9">
        <v>0.31261762401319998</v>
      </c>
      <c r="AE9" s="9">
        <v>0.41198873192309998</v>
      </c>
      <c r="AF9" s="9">
        <v>0.32759721286499999</v>
      </c>
      <c r="AG9" s="9">
        <v>0.40728350977889999</v>
      </c>
      <c r="AH9" s="9">
        <v>0.29594178709809998</v>
      </c>
      <c r="AI9" s="9">
        <v>0.21605904073910001</v>
      </c>
      <c r="AJ9" s="9">
        <v>0.34127515782829998</v>
      </c>
      <c r="AK9" s="9">
        <v>0.5398347446242</v>
      </c>
      <c r="AL9" s="9">
        <v>0.3773629181257</v>
      </c>
      <c r="AM9" s="9">
        <v>0.45931834122780002</v>
      </c>
      <c r="AN9" s="9">
        <v>0.2246669540108</v>
      </c>
      <c r="AO9" s="9">
        <v>0.23263998535200001</v>
      </c>
      <c r="AP9" s="9">
        <v>0.29166587841239999</v>
      </c>
      <c r="AQ9" s="9">
        <v>0.76221435729880005</v>
      </c>
      <c r="AR9" s="9">
        <v>0.4016403754083</v>
      </c>
      <c r="AS9" s="8"/>
    </row>
    <row r="10" spans="1:45" x14ac:dyDescent="0.2">
      <c r="A10" s="24"/>
      <c r="B10" s="24"/>
      <c r="C10" s="10">
        <v>280</v>
      </c>
      <c r="D10" s="10">
        <v>24</v>
      </c>
      <c r="E10" s="10">
        <v>47</v>
      </c>
      <c r="F10" s="10">
        <v>50</v>
      </c>
      <c r="G10" s="10">
        <v>65</v>
      </c>
      <c r="H10" s="10">
        <v>87</v>
      </c>
      <c r="I10" s="10">
        <v>157</v>
      </c>
      <c r="J10" s="10">
        <v>118</v>
      </c>
      <c r="K10" s="10">
        <v>137</v>
      </c>
      <c r="L10" s="10">
        <v>87</v>
      </c>
      <c r="M10" s="10">
        <v>50</v>
      </c>
      <c r="N10" s="10">
        <v>3</v>
      </c>
      <c r="O10" s="10">
        <v>26</v>
      </c>
      <c r="P10" s="10">
        <v>10</v>
      </c>
      <c r="Q10" s="10">
        <v>54</v>
      </c>
      <c r="R10" s="10">
        <v>29</v>
      </c>
      <c r="S10" s="10">
        <v>44</v>
      </c>
      <c r="T10" s="10">
        <v>59</v>
      </c>
      <c r="U10" s="10">
        <v>58</v>
      </c>
      <c r="V10" s="10">
        <v>20</v>
      </c>
      <c r="W10" s="10">
        <v>11</v>
      </c>
      <c r="X10" s="10">
        <v>11</v>
      </c>
      <c r="Y10" s="10">
        <v>52</v>
      </c>
      <c r="Z10" s="10">
        <v>48</v>
      </c>
      <c r="AA10" s="10">
        <v>35</v>
      </c>
      <c r="AB10" s="10">
        <v>103</v>
      </c>
      <c r="AC10" s="10">
        <v>15</v>
      </c>
      <c r="AD10" s="10">
        <v>34</v>
      </c>
      <c r="AE10" s="10">
        <v>60</v>
      </c>
      <c r="AF10" s="10">
        <v>93</v>
      </c>
      <c r="AG10" s="10">
        <v>75</v>
      </c>
      <c r="AH10" s="10">
        <v>2</v>
      </c>
      <c r="AI10" s="10">
        <v>37</v>
      </c>
      <c r="AJ10" s="10">
        <v>15</v>
      </c>
      <c r="AK10" s="10">
        <v>5</v>
      </c>
      <c r="AL10" s="10">
        <v>12</v>
      </c>
      <c r="AM10" s="10">
        <v>49</v>
      </c>
      <c r="AN10" s="10">
        <v>10</v>
      </c>
      <c r="AO10" s="10">
        <v>1</v>
      </c>
      <c r="AP10" s="10">
        <v>10</v>
      </c>
      <c r="AQ10" s="10">
        <v>3</v>
      </c>
      <c r="AR10" s="10">
        <v>138</v>
      </c>
      <c r="AS10" s="8"/>
    </row>
    <row r="11" spans="1:45" x14ac:dyDescent="0.2">
      <c r="A11" s="24"/>
      <c r="B11" s="24"/>
      <c r="C11" s="11" t="s">
        <v>118</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2" t="s">
        <v>119</v>
      </c>
      <c r="AN11" s="11"/>
      <c r="AO11" s="11"/>
      <c r="AP11" s="11"/>
      <c r="AQ11" s="12" t="s">
        <v>119</v>
      </c>
      <c r="AR11" s="12" t="s">
        <v>119</v>
      </c>
      <c r="AS11" s="8"/>
    </row>
    <row r="12" spans="1:45" x14ac:dyDescent="0.2">
      <c r="A12" s="26"/>
      <c r="B12" s="23" t="s">
        <v>338</v>
      </c>
      <c r="C12" s="9">
        <v>5.422566076364E-2</v>
      </c>
      <c r="D12" s="9">
        <v>6.4291867363949998E-2</v>
      </c>
      <c r="E12" s="9">
        <v>5.3793581418169999E-2</v>
      </c>
      <c r="F12" s="9">
        <v>5.6263019461989999E-2</v>
      </c>
      <c r="G12" s="9">
        <v>5.5556381457899998E-2</v>
      </c>
      <c r="H12" s="9">
        <v>4.0933036820949988E-2</v>
      </c>
      <c r="I12" s="9">
        <v>3.7586056133669998E-2</v>
      </c>
      <c r="J12" s="9">
        <v>7.4772090564430002E-2</v>
      </c>
      <c r="K12" s="9">
        <v>3.3581449303329999E-2</v>
      </c>
      <c r="L12" s="9">
        <v>5.6363045895719999E-2</v>
      </c>
      <c r="M12" s="9">
        <v>9.3423764234189993E-2</v>
      </c>
      <c r="N12" s="9">
        <v>0.17276915112810001</v>
      </c>
      <c r="O12" s="9">
        <v>6.2407785543419997E-2</v>
      </c>
      <c r="P12" s="9">
        <v>8.6435127849269988E-2</v>
      </c>
      <c r="Q12" s="9">
        <v>3.9507649269390002E-2</v>
      </c>
      <c r="R12" s="9">
        <v>0.1108262970419</v>
      </c>
      <c r="S12" s="9">
        <v>6.4177223690499996E-2</v>
      </c>
      <c r="T12" s="9">
        <v>3.5834723133310001E-2</v>
      </c>
      <c r="U12" s="9">
        <v>2.7485811609240001E-2</v>
      </c>
      <c r="V12" s="9">
        <v>3.4398428690010002E-2</v>
      </c>
      <c r="W12" s="9">
        <v>3.4065672814259998E-2</v>
      </c>
      <c r="X12" s="9">
        <v>1.257722563157E-2</v>
      </c>
      <c r="Y12" s="9">
        <v>5.3123489609809997E-2</v>
      </c>
      <c r="Z12" s="9">
        <v>7.7307422000179996E-2</v>
      </c>
      <c r="AA12" s="9">
        <v>8.3888739103799986E-2</v>
      </c>
      <c r="AB12" s="9">
        <v>4.7588472097139997E-2</v>
      </c>
      <c r="AC12" s="9">
        <v>4.377224884658E-2</v>
      </c>
      <c r="AD12" s="9">
        <v>2.1394162557480001E-2</v>
      </c>
      <c r="AE12" s="9">
        <v>5.0372102299380002E-2</v>
      </c>
      <c r="AF12" s="9">
        <v>8.7046543364819998E-2</v>
      </c>
      <c r="AG12" s="9">
        <v>3.84470255843E-2</v>
      </c>
      <c r="AH12" s="9">
        <v>0</v>
      </c>
      <c r="AI12" s="9">
        <v>2.1961753347519999E-2</v>
      </c>
      <c r="AJ12" s="9">
        <v>2.271078246502E-2</v>
      </c>
      <c r="AK12" s="9">
        <v>0</v>
      </c>
      <c r="AL12" s="9">
        <v>2.3630120110280001E-2</v>
      </c>
      <c r="AM12" s="9">
        <v>6.5132824142569998E-3</v>
      </c>
      <c r="AN12" s="9">
        <v>5.7004685244339999E-2</v>
      </c>
      <c r="AO12" s="9">
        <v>0</v>
      </c>
      <c r="AP12" s="9">
        <v>1.4264301852979999E-2</v>
      </c>
      <c r="AQ12" s="9">
        <v>0</v>
      </c>
      <c r="AR12" s="9">
        <v>9.430555058758E-2</v>
      </c>
      <c r="AS12" s="8"/>
    </row>
    <row r="13" spans="1:45" x14ac:dyDescent="0.2">
      <c r="A13" s="24"/>
      <c r="B13" s="24"/>
      <c r="C13" s="10">
        <v>42</v>
      </c>
      <c r="D13" s="10">
        <v>3</v>
      </c>
      <c r="E13" s="10">
        <v>10</v>
      </c>
      <c r="F13" s="10">
        <v>8</v>
      </c>
      <c r="G13" s="10">
        <v>9</v>
      </c>
      <c r="H13" s="10">
        <v>10</v>
      </c>
      <c r="I13" s="10">
        <v>17</v>
      </c>
      <c r="J13" s="10">
        <v>25</v>
      </c>
      <c r="K13" s="10">
        <v>12</v>
      </c>
      <c r="L13" s="10">
        <v>14</v>
      </c>
      <c r="M13" s="10">
        <v>14</v>
      </c>
      <c r="N13" s="10">
        <v>2</v>
      </c>
      <c r="O13" s="10">
        <v>3</v>
      </c>
      <c r="P13" s="10">
        <v>3</v>
      </c>
      <c r="Q13" s="10">
        <v>6</v>
      </c>
      <c r="R13" s="10">
        <v>7</v>
      </c>
      <c r="S13" s="10">
        <v>9</v>
      </c>
      <c r="T13" s="10">
        <v>8</v>
      </c>
      <c r="U13" s="10">
        <v>6</v>
      </c>
      <c r="V13" s="10">
        <v>2</v>
      </c>
      <c r="W13" s="10">
        <v>1</v>
      </c>
      <c r="X13" s="10">
        <v>1</v>
      </c>
      <c r="Y13" s="10">
        <v>8</v>
      </c>
      <c r="Z13" s="10">
        <v>8</v>
      </c>
      <c r="AA13" s="10">
        <v>6</v>
      </c>
      <c r="AB13" s="10">
        <v>16</v>
      </c>
      <c r="AC13" s="10">
        <v>2</v>
      </c>
      <c r="AD13" s="10">
        <v>2</v>
      </c>
      <c r="AE13" s="10">
        <v>9</v>
      </c>
      <c r="AF13" s="10">
        <v>19</v>
      </c>
      <c r="AG13" s="10">
        <v>10</v>
      </c>
      <c r="AH13" s="10">
        <v>0</v>
      </c>
      <c r="AI13" s="10">
        <v>4</v>
      </c>
      <c r="AJ13" s="10">
        <v>1</v>
      </c>
      <c r="AK13" s="10">
        <v>0</v>
      </c>
      <c r="AL13" s="10">
        <v>1</v>
      </c>
      <c r="AM13" s="10">
        <v>1</v>
      </c>
      <c r="AN13" s="10">
        <v>2</v>
      </c>
      <c r="AO13" s="10">
        <v>0</v>
      </c>
      <c r="AP13" s="10">
        <v>1</v>
      </c>
      <c r="AQ13" s="10">
        <v>0</v>
      </c>
      <c r="AR13" s="10">
        <v>32</v>
      </c>
      <c r="AS13" s="8"/>
    </row>
    <row r="14" spans="1:45" x14ac:dyDescent="0.2">
      <c r="A14" s="24"/>
      <c r="B14" s="24"/>
      <c r="C14" s="11" t="s">
        <v>118</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2" t="s">
        <v>124</v>
      </c>
      <c r="AS14" s="8"/>
    </row>
    <row r="15" spans="1:45" x14ac:dyDescent="0.2">
      <c r="A15" s="26"/>
      <c r="B15" s="23" t="s">
        <v>339</v>
      </c>
      <c r="C15" s="9">
        <v>3.876212250332E-2</v>
      </c>
      <c r="D15" s="9">
        <v>9.0154028700970001E-3</v>
      </c>
      <c r="E15" s="9">
        <v>3.2290536069899997E-2</v>
      </c>
      <c r="F15" s="9">
        <v>7.1185288772890001E-2</v>
      </c>
      <c r="G15" s="9">
        <v>7.3308129899959995E-2</v>
      </c>
      <c r="H15" s="9">
        <v>1.879894071839E-2</v>
      </c>
      <c r="I15" s="9">
        <v>4.797987736486E-2</v>
      </c>
      <c r="J15" s="9">
        <v>2.8979509489539999E-2</v>
      </c>
      <c r="K15" s="9">
        <v>2.188882527437E-2</v>
      </c>
      <c r="L15" s="9">
        <v>6.0844525132680002E-2</v>
      </c>
      <c r="M15" s="9">
        <v>4.0339498018259999E-2</v>
      </c>
      <c r="N15" s="9">
        <v>7.3278511678380009E-2</v>
      </c>
      <c r="O15" s="9">
        <v>8.3683760818110006E-2</v>
      </c>
      <c r="P15" s="9">
        <v>0.1244614007935</v>
      </c>
      <c r="Q15" s="9">
        <v>1.926487132281E-2</v>
      </c>
      <c r="R15" s="9">
        <v>2.3155853356430001E-2</v>
      </c>
      <c r="S15" s="9">
        <v>5.2641238057330002E-2</v>
      </c>
      <c r="T15" s="9">
        <v>1.7445346045609999E-2</v>
      </c>
      <c r="U15" s="9">
        <v>3.4206009334400003E-2</v>
      </c>
      <c r="V15" s="9">
        <v>1.4034957067060001E-2</v>
      </c>
      <c r="W15" s="9">
        <v>1.5333827941270001E-2</v>
      </c>
      <c r="X15" s="9">
        <v>0</v>
      </c>
      <c r="Y15" s="9">
        <v>0.1017598388054</v>
      </c>
      <c r="Z15" s="9">
        <v>3.9902915576299998E-2</v>
      </c>
      <c r="AA15" s="9">
        <v>1.9946699775109999E-2</v>
      </c>
      <c r="AB15" s="9">
        <v>2.115543773554E-2</v>
      </c>
      <c r="AC15" s="9">
        <v>1.790060349928E-2</v>
      </c>
      <c r="AD15" s="9">
        <v>5.8579880207770003E-2</v>
      </c>
      <c r="AE15" s="9">
        <v>4.4725190867540003E-2</v>
      </c>
      <c r="AF15" s="9">
        <v>4.5924417832809997E-2</v>
      </c>
      <c r="AG15" s="9">
        <v>1.8797821565939999E-2</v>
      </c>
      <c r="AH15" s="9">
        <v>0</v>
      </c>
      <c r="AI15" s="9">
        <v>2.2796540757709999E-2</v>
      </c>
      <c r="AJ15" s="9">
        <v>0.1110384964797</v>
      </c>
      <c r="AK15" s="9">
        <v>0</v>
      </c>
      <c r="AL15" s="9">
        <v>4.3318163266690003E-2</v>
      </c>
      <c r="AM15" s="9">
        <v>0.1128736578471</v>
      </c>
      <c r="AN15" s="9">
        <v>0</v>
      </c>
      <c r="AO15" s="9">
        <v>0</v>
      </c>
      <c r="AP15" s="9">
        <v>6.3960477364849999E-2</v>
      </c>
      <c r="AQ15" s="9">
        <v>0</v>
      </c>
      <c r="AR15" s="9">
        <v>1.8420042149820001E-2</v>
      </c>
      <c r="AS15" s="8"/>
    </row>
    <row r="16" spans="1:45" x14ac:dyDescent="0.2">
      <c r="A16" s="24"/>
      <c r="B16" s="24"/>
      <c r="C16" s="10">
        <v>21</v>
      </c>
      <c r="D16" s="10">
        <v>1</v>
      </c>
      <c r="E16" s="10">
        <v>5</v>
      </c>
      <c r="F16" s="10">
        <v>5</v>
      </c>
      <c r="G16" s="10">
        <v>4</v>
      </c>
      <c r="H16" s="10">
        <v>6</v>
      </c>
      <c r="I16" s="10">
        <v>10</v>
      </c>
      <c r="J16" s="10">
        <v>11</v>
      </c>
      <c r="K16" s="10">
        <v>8</v>
      </c>
      <c r="L16" s="10">
        <v>9</v>
      </c>
      <c r="M16" s="10">
        <v>3</v>
      </c>
      <c r="N16" s="10">
        <v>1</v>
      </c>
      <c r="O16" s="10">
        <v>3</v>
      </c>
      <c r="P16" s="10">
        <v>2</v>
      </c>
      <c r="Q16" s="10">
        <v>3</v>
      </c>
      <c r="R16" s="10">
        <v>3</v>
      </c>
      <c r="S16" s="10">
        <v>3</v>
      </c>
      <c r="T16" s="10">
        <v>3</v>
      </c>
      <c r="U16" s="10">
        <v>4</v>
      </c>
      <c r="V16" s="10">
        <v>1</v>
      </c>
      <c r="W16" s="10">
        <v>1</v>
      </c>
      <c r="X16" s="10">
        <v>0</v>
      </c>
      <c r="Y16" s="10">
        <v>8</v>
      </c>
      <c r="Z16" s="10">
        <v>3</v>
      </c>
      <c r="AA16" s="10">
        <v>2</v>
      </c>
      <c r="AB16" s="10">
        <v>6</v>
      </c>
      <c r="AC16" s="10">
        <v>1</v>
      </c>
      <c r="AD16" s="10">
        <v>4</v>
      </c>
      <c r="AE16" s="10">
        <v>3</v>
      </c>
      <c r="AF16" s="10">
        <v>9</v>
      </c>
      <c r="AG16" s="10">
        <v>4</v>
      </c>
      <c r="AH16" s="10">
        <v>0</v>
      </c>
      <c r="AI16" s="10">
        <v>4</v>
      </c>
      <c r="AJ16" s="10">
        <v>2</v>
      </c>
      <c r="AK16" s="10">
        <v>0</v>
      </c>
      <c r="AL16" s="10">
        <v>2</v>
      </c>
      <c r="AM16" s="10">
        <v>4</v>
      </c>
      <c r="AN16" s="10">
        <v>0</v>
      </c>
      <c r="AO16" s="10">
        <v>0</v>
      </c>
      <c r="AP16" s="10">
        <v>1</v>
      </c>
      <c r="AQ16" s="10">
        <v>0</v>
      </c>
      <c r="AR16" s="10">
        <v>8</v>
      </c>
      <c r="AS16" s="8"/>
    </row>
    <row r="17" spans="1:45" x14ac:dyDescent="0.2">
      <c r="A17" s="24"/>
      <c r="B17" s="24"/>
      <c r="C17" s="11" t="s">
        <v>118</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8"/>
    </row>
    <row r="18" spans="1:45" x14ac:dyDescent="0.2">
      <c r="A18" s="26"/>
      <c r="B18" s="23" t="s">
        <v>340</v>
      </c>
      <c r="C18" s="9">
        <v>3.0286666746339999E-3</v>
      </c>
      <c r="D18" s="9">
        <v>7.1394506778789998E-3</v>
      </c>
      <c r="E18" s="9">
        <v>4.8699208015290001E-3</v>
      </c>
      <c r="F18" s="9">
        <v>6.8355477889520001E-3</v>
      </c>
      <c r="G18" s="9">
        <v>0</v>
      </c>
      <c r="H18" s="9">
        <v>0</v>
      </c>
      <c r="I18" s="9">
        <v>2.2326202435169998E-3</v>
      </c>
      <c r="J18" s="9">
        <v>4.0217177001620006E-3</v>
      </c>
      <c r="K18" s="9">
        <v>0</v>
      </c>
      <c r="L18" s="9">
        <v>3.6107657481229999E-3</v>
      </c>
      <c r="M18" s="9">
        <v>9.3961711403299994E-3</v>
      </c>
      <c r="N18" s="9">
        <v>0</v>
      </c>
      <c r="O18" s="9">
        <v>0</v>
      </c>
      <c r="P18" s="9">
        <v>1.825103074408E-2</v>
      </c>
      <c r="Q18" s="9">
        <v>1.045974004364E-2</v>
      </c>
      <c r="R18" s="9">
        <v>0</v>
      </c>
      <c r="S18" s="9">
        <v>0</v>
      </c>
      <c r="T18" s="9">
        <v>0</v>
      </c>
      <c r="U18" s="9">
        <v>0</v>
      </c>
      <c r="V18" s="9">
        <v>0</v>
      </c>
      <c r="W18" s="9">
        <v>0</v>
      </c>
      <c r="X18" s="9">
        <v>1.385996028E-2</v>
      </c>
      <c r="Y18" s="9">
        <v>0</v>
      </c>
      <c r="Z18" s="9">
        <v>5.7224061557979997E-3</v>
      </c>
      <c r="AA18" s="9">
        <v>1.1792689169699999E-2</v>
      </c>
      <c r="AB18" s="9">
        <v>0</v>
      </c>
      <c r="AC18" s="9">
        <v>0</v>
      </c>
      <c r="AD18" s="9">
        <v>0</v>
      </c>
      <c r="AE18" s="9">
        <v>8.5740457883070002E-3</v>
      </c>
      <c r="AF18" s="9">
        <v>0</v>
      </c>
      <c r="AG18" s="9">
        <v>4.9854185061900006E-3</v>
      </c>
      <c r="AH18" s="9">
        <v>0</v>
      </c>
      <c r="AI18" s="9">
        <v>0</v>
      </c>
      <c r="AJ18" s="9">
        <v>1.149947557006E-2</v>
      </c>
      <c r="AK18" s="9">
        <v>0</v>
      </c>
      <c r="AL18" s="9">
        <v>0</v>
      </c>
      <c r="AM18" s="9">
        <v>0</v>
      </c>
      <c r="AN18" s="9">
        <v>0</v>
      </c>
      <c r="AO18" s="9">
        <v>0</v>
      </c>
      <c r="AP18" s="9">
        <v>0</v>
      </c>
      <c r="AQ18" s="9">
        <v>0</v>
      </c>
      <c r="AR18" s="9">
        <v>4.890086989153E-3</v>
      </c>
      <c r="AS18" s="8"/>
    </row>
    <row r="19" spans="1:45" x14ac:dyDescent="0.2">
      <c r="A19" s="24"/>
      <c r="B19" s="24"/>
      <c r="C19" s="10">
        <v>3</v>
      </c>
      <c r="D19" s="10">
        <v>1</v>
      </c>
      <c r="E19" s="10">
        <v>1</v>
      </c>
      <c r="F19" s="10">
        <v>1</v>
      </c>
      <c r="G19" s="10">
        <v>0</v>
      </c>
      <c r="H19" s="10">
        <v>0</v>
      </c>
      <c r="I19" s="10">
        <v>1</v>
      </c>
      <c r="J19" s="10">
        <v>2</v>
      </c>
      <c r="K19" s="10">
        <v>0</v>
      </c>
      <c r="L19" s="10">
        <v>1</v>
      </c>
      <c r="M19" s="10">
        <v>2</v>
      </c>
      <c r="N19" s="10">
        <v>0</v>
      </c>
      <c r="O19" s="10">
        <v>0</v>
      </c>
      <c r="P19" s="10">
        <v>1</v>
      </c>
      <c r="Q19" s="10">
        <v>2</v>
      </c>
      <c r="R19" s="10">
        <v>0</v>
      </c>
      <c r="S19" s="10">
        <v>0</v>
      </c>
      <c r="T19" s="10">
        <v>0</v>
      </c>
      <c r="U19" s="10">
        <v>0</v>
      </c>
      <c r="V19" s="10">
        <v>0</v>
      </c>
      <c r="W19" s="10">
        <v>0</v>
      </c>
      <c r="X19" s="10">
        <v>1</v>
      </c>
      <c r="Y19" s="10">
        <v>0</v>
      </c>
      <c r="Z19" s="10">
        <v>1</v>
      </c>
      <c r="AA19" s="10">
        <v>1</v>
      </c>
      <c r="AB19" s="10">
        <v>0</v>
      </c>
      <c r="AC19" s="10">
        <v>0</v>
      </c>
      <c r="AD19" s="10">
        <v>0</v>
      </c>
      <c r="AE19" s="10">
        <v>2</v>
      </c>
      <c r="AF19" s="10">
        <v>0</v>
      </c>
      <c r="AG19" s="10">
        <v>1</v>
      </c>
      <c r="AH19" s="10">
        <v>0</v>
      </c>
      <c r="AI19" s="10">
        <v>0</v>
      </c>
      <c r="AJ19" s="10">
        <v>1</v>
      </c>
      <c r="AK19" s="10">
        <v>0</v>
      </c>
      <c r="AL19" s="10">
        <v>0</v>
      </c>
      <c r="AM19" s="10">
        <v>0</v>
      </c>
      <c r="AN19" s="10">
        <v>0</v>
      </c>
      <c r="AO19" s="10">
        <v>0</v>
      </c>
      <c r="AP19" s="10">
        <v>0</v>
      </c>
      <c r="AQ19" s="10">
        <v>0</v>
      </c>
      <c r="AR19" s="10">
        <v>2</v>
      </c>
      <c r="AS19" s="8"/>
    </row>
    <row r="20" spans="1:45" x14ac:dyDescent="0.2">
      <c r="A20" s="24"/>
      <c r="B20" s="24"/>
      <c r="C20" s="11" t="s">
        <v>118</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8"/>
    </row>
    <row r="21" spans="1:45" x14ac:dyDescent="0.2">
      <c r="A21" s="26"/>
      <c r="B21" s="23" t="s">
        <v>56</v>
      </c>
      <c r="C21" s="9">
        <v>1</v>
      </c>
      <c r="D21" s="9">
        <v>1</v>
      </c>
      <c r="E21" s="9">
        <v>1</v>
      </c>
      <c r="F21" s="9">
        <v>1</v>
      </c>
      <c r="G21" s="9">
        <v>1</v>
      </c>
      <c r="H21" s="9">
        <v>1</v>
      </c>
      <c r="I21" s="9">
        <v>1</v>
      </c>
      <c r="J21" s="9">
        <v>1</v>
      </c>
      <c r="K21" s="9">
        <v>1</v>
      </c>
      <c r="L21" s="9">
        <v>1</v>
      </c>
      <c r="M21" s="9">
        <v>1</v>
      </c>
      <c r="N21" s="9">
        <v>1</v>
      </c>
      <c r="O21" s="9">
        <v>1</v>
      </c>
      <c r="P21" s="9">
        <v>1</v>
      </c>
      <c r="Q21" s="9">
        <v>1</v>
      </c>
      <c r="R21" s="9">
        <v>1</v>
      </c>
      <c r="S21" s="9">
        <v>1</v>
      </c>
      <c r="T21" s="9">
        <v>1</v>
      </c>
      <c r="U21" s="9">
        <v>1</v>
      </c>
      <c r="V21" s="9">
        <v>1</v>
      </c>
      <c r="W21" s="9">
        <v>1</v>
      </c>
      <c r="X21" s="9">
        <v>1</v>
      </c>
      <c r="Y21" s="9">
        <v>1</v>
      </c>
      <c r="Z21" s="9">
        <v>1</v>
      </c>
      <c r="AA21" s="9">
        <v>1</v>
      </c>
      <c r="AB21" s="9">
        <v>1</v>
      </c>
      <c r="AC21" s="9">
        <v>1</v>
      </c>
      <c r="AD21" s="9">
        <v>1</v>
      </c>
      <c r="AE21" s="9">
        <v>1</v>
      </c>
      <c r="AF21" s="9">
        <v>1</v>
      </c>
      <c r="AG21" s="9">
        <v>1</v>
      </c>
      <c r="AH21" s="9">
        <v>1</v>
      </c>
      <c r="AI21" s="9">
        <v>1</v>
      </c>
      <c r="AJ21" s="9">
        <v>1</v>
      </c>
      <c r="AK21" s="9">
        <v>1</v>
      </c>
      <c r="AL21" s="9">
        <v>1</v>
      </c>
      <c r="AM21" s="9">
        <v>1</v>
      </c>
      <c r="AN21" s="9">
        <v>1</v>
      </c>
      <c r="AO21" s="9">
        <v>1</v>
      </c>
      <c r="AP21" s="9">
        <v>1</v>
      </c>
      <c r="AQ21" s="9">
        <v>1</v>
      </c>
      <c r="AR21" s="9">
        <v>1</v>
      </c>
      <c r="AS21" s="8"/>
    </row>
    <row r="22" spans="1:45" x14ac:dyDescent="0.2">
      <c r="A22" s="24"/>
      <c r="B22" s="24"/>
      <c r="C22" s="10">
        <v>751</v>
      </c>
      <c r="D22" s="10">
        <v>69</v>
      </c>
      <c r="E22" s="10">
        <v>140</v>
      </c>
      <c r="F22" s="10">
        <v>137</v>
      </c>
      <c r="G22" s="10">
        <v>158</v>
      </c>
      <c r="H22" s="10">
        <v>232</v>
      </c>
      <c r="I22" s="10">
        <v>409</v>
      </c>
      <c r="J22" s="10">
        <v>334</v>
      </c>
      <c r="K22" s="10">
        <v>363</v>
      </c>
      <c r="L22" s="10">
        <v>245</v>
      </c>
      <c r="M22" s="10">
        <v>128</v>
      </c>
      <c r="N22" s="10">
        <v>9</v>
      </c>
      <c r="O22" s="10">
        <v>51</v>
      </c>
      <c r="P22" s="10">
        <v>35</v>
      </c>
      <c r="Q22" s="10">
        <v>147</v>
      </c>
      <c r="R22" s="10">
        <v>88</v>
      </c>
      <c r="S22" s="10">
        <v>118</v>
      </c>
      <c r="T22" s="10">
        <v>179</v>
      </c>
      <c r="U22" s="10">
        <v>133</v>
      </c>
      <c r="V22" s="10">
        <v>59</v>
      </c>
      <c r="W22" s="10">
        <v>40</v>
      </c>
      <c r="X22" s="10">
        <v>36</v>
      </c>
      <c r="Y22" s="10">
        <v>129</v>
      </c>
      <c r="Z22" s="10">
        <v>127</v>
      </c>
      <c r="AA22" s="10">
        <v>80</v>
      </c>
      <c r="AB22" s="10">
        <v>280</v>
      </c>
      <c r="AC22" s="10">
        <v>39</v>
      </c>
      <c r="AD22" s="10">
        <v>104</v>
      </c>
      <c r="AE22" s="10">
        <v>134</v>
      </c>
      <c r="AF22" s="10">
        <v>274</v>
      </c>
      <c r="AG22" s="10">
        <v>190</v>
      </c>
      <c r="AH22" s="10">
        <v>7</v>
      </c>
      <c r="AI22" s="10">
        <v>144</v>
      </c>
      <c r="AJ22" s="10">
        <v>40</v>
      </c>
      <c r="AK22" s="10">
        <v>14</v>
      </c>
      <c r="AL22" s="10">
        <v>29</v>
      </c>
      <c r="AM22" s="10">
        <v>93</v>
      </c>
      <c r="AN22" s="10">
        <v>36</v>
      </c>
      <c r="AO22" s="10">
        <v>3</v>
      </c>
      <c r="AP22" s="10">
        <v>24</v>
      </c>
      <c r="AQ22" s="10">
        <v>6</v>
      </c>
      <c r="AR22" s="10">
        <v>362</v>
      </c>
      <c r="AS22" s="8"/>
    </row>
    <row r="23" spans="1:45" x14ac:dyDescent="0.2">
      <c r="A23" s="24"/>
      <c r="B23" s="24"/>
      <c r="C23" s="11" t="s">
        <v>118</v>
      </c>
      <c r="D23" s="11" t="s">
        <v>118</v>
      </c>
      <c r="E23" s="11" t="s">
        <v>118</v>
      </c>
      <c r="F23" s="11" t="s">
        <v>118</v>
      </c>
      <c r="G23" s="11" t="s">
        <v>118</v>
      </c>
      <c r="H23" s="11" t="s">
        <v>118</v>
      </c>
      <c r="I23" s="11" t="s">
        <v>118</v>
      </c>
      <c r="J23" s="11" t="s">
        <v>118</v>
      </c>
      <c r="K23" s="11" t="s">
        <v>118</v>
      </c>
      <c r="L23" s="11" t="s">
        <v>118</v>
      </c>
      <c r="M23" s="11" t="s">
        <v>118</v>
      </c>
      <c r="N23" s="11" t="s">
        <v>118</v>
      </c>
      <c r="O23" s="11" t="s">
        <v>118</v>
      </c>
      <c r="P23" s="11" t="s">
        <v>118</v>
      </c>
      <c r="Q23" s="11" t="s">
        <v>118</v>
      </c>
      <c r="R23" s="11" t="s">
        <v>118</v>
      </c>
      <c r="S23" s="11" t="s">
        <v>118</v>
      </c>
      <c r="T23" s="11" t="s">
        <v>118</v>
      </c>
      <c r="U23" s="11" t="s">
        <v>118</v>
      </c>
      <c r="V23" s="11" t="s">
        <v>118</v>
      </c>
      <c r="W23" s="11" t="s">
        <v>118</v>
      </c>
      <c r="X23" s="11" t="s">
        <v>118</v>
      </c>
      <c r="Y23" s="11" t="s">
        <v>118</v>
      </c>
      <c r="Z23" s="11" t="s">
        <v>118</v>
      </c>
      <c r="AA23" s="11" t="s">
        <v>118</v>
      </c>
      <c r="AB23" s="11" t="s">
        <v>118</v>
      </c>
      <c r="AC23" s="11" t="s">
        <v>118</v>
      </c>
      <c r="AD23" s="11" t="s">
        <v>118</v>
      </c>
      <c r="AE23" s="11" t="s">
        <v>118</v>
      </c>
      <c r="AF23" s="11" t="s">
        <v>118</v>
      </c>
      <c r="AG23" s="11" t="s">
        <v>118</v>
      </c>
      <c r="AH23" s="11" t="s">
        <v>118</v>
      </c>
      <c r="AI23" s="11" t="s">
        <v>118</v>
      </c>
      <c r="AJ23" s="11" t="s">
        <v>118</v>
      </c>
      <c r="AK23" s="11" t="s">
        <v>118</v>
      </c>
      <c r="AL23" s="11" t="s">
        <v>118</v>
      </c>
      <c r="AM23" s="11" t="s">
        <v>118</v>
      </c>
      <c r="AN23" s="11" t="s">
        <v>118</v>
      </c>
      <c r="AO23" s="11" t="s">
        <v>118</v>
      </c>
      <c r="AP23" s="11" t="s">
        <v>118</v>
      </c>
      <c r="AQ23" s="11" t="s">
        <v>118</v>
      </c>
      <c r="AR23" s="11" t="s">
        <v>118</v>
      </c>
      <c r="AS23" s="8"/>
    </row>
    <row r="24" spans="1:45" x14ac:dyDescent="0.2">
      <c r="A24" s="13" t="s">
        <v>345</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20"/>
    </row>
    <row r="25" spans="1:45" x14ac:dyDescent="0.2">
      <c r="A25" s="15" t="s">
        <v>135</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row>
  </sheetData>
  <mergeCells count="17">
    <mergeCell ref="AP2:AR2"/>
    <mergeCell ref="A2:C2"/>
    <mergeCell ref="A3:B5"/>
    <mergeCell ref="B6:B8"/>
    <mergeCell ref="B9:B11"/>
    <mergeCell ref="AI3:AR3"/>
    <mergeCell ref="D3:H3"/>
    <mergeCell ref="I3:J3"/>
    <mergeCell ref="K3:N3"/>
    <mergeCell ref="O3:U3"/>
    <mergeCell ref="V3:AB3"/>
    <mergeCell ref="AC3:AH3"/>
    <mergeCell ref="B12:B14"/>
    <mergeCell ref="B15:B17"/>
    <mergeCell ref="B18:B20"/>
    <mergeCell ref="B21:B23"/>
    <mergeCell ref="A6:A23"/>
  </mergeCells>
  <hyperlinks>
    <hyperlink ref="A1" location="'TOC'!A1:A1" display="Back to TOC" xr:uid="{00000000-0004-0000-12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25"/>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54</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116</v>
      </c>
      <c r="B6" s="23" t="s">
        <v>117</v>
      </c>
      <c r="C6" s="9">
        <v>0.616584477706</v>
      </c>
      <c r="D6" s="9">
        <v>0.2951463046192</v>
      </c>
      <c r="E6" s="9">
        <v>0.61202238320009994</v>
      </c>
      <c r="F6" s="9">
        <v>0.55117790637310005</v>
      </c>
      <c r="G6" s="9">
        <v>0.68258742551750007</v>
      </c>
      <c r="H6" s="9">
        <v>0.78939269651190003</v>
      </c>
      <c r="I6" s="9">
        <v>0.60408618625870003</v>
      </c>
      <c r="J6" s="9">
        <v>0.63668641315660002</v>
      </c>
      <c r="K6" s="9">
        <v>0.62755180419080003</v>
      </c>
      <c r="L6" s="9">
        <v>0.68319159235780003</v>
      </c>
      <c r="M6" s="9">
        <v>0.50419606225949998</v>
      </c>
      <c r="N6" s="9">
        <v>0.3347321804458</v>
      </c>
      <c r="O6" s="9">
        <v>0.55125311482350003</v>
      </c>
      <c r="P6" s="9">
        <v>0.70663927371629998</v>
      </c>
      <c r="Q6" s="9">
        <v>0.58827365993969993</v>
      </c>
      <c r="R6" s="9">
        <v>0.59704298698640001</v>
      </c>
      <c r="S6" s="9">
        <v>0.6067987659263</v>
      </c>
      <c r="T6" s="9">
        <v>0.6553452676003001</v>
      </c>
      <c r="U6" s="9">
        <v>0.62468762690669999</v>
      </c>
      <c r="V6" s="9">
        <v>0.58122677668349998</v>
      </c>
      <c r="W6" s="9">
        <v>0.46598258207370002</v>
      </c>
      <c r="X6" s="9">
        <v>0.53697898958330004</v>
      </c>
      <c r="Y6" s="9">
        <v>0.59501293898569996</v>
      </c>
      <c r="Z6" s="9">
        <v>0.56481434108579998</v>
      </c>
      <c r="AA6" s="9">
        <v>0.54104933250949994</v>
      </c>
      <c r="AB6" s="9">
        <v>0.74454917682019994</v>
      </c>
      <c r="AC6" s="9">
        <v>0.56047707010620007</v>
      </c>
      <c r="AD6" s="9">
        <v>0.54351451426800002</v>
      </c>
      <c r="AE6" s="9">
        <v>0.58370674809480005</v>
      </c>
      <c r="AF6" s="9">
        <v>0.64369632036360003</v>
      </c>
      <c r="AG6" s="9">
        <v>0.66280026654279989</v>
      </c>
      <c r="AH6" s="9">
        <v>0.90015320570110002</v>
      </c>
      <c r="AI6" s="9">
        <v>0.5855902262096</v>
      </c>
      <c r="AJ6" s="9">
        <v>0.54139620842009994</v>
      </c>
      <c r="AK6" s="9">
        <v>0.58323726385959995</v>
      </c>
      <c r="AL6" s="9">
        <v>0.61405432511750002</v>
      </c>
      <c r="AM6" s="9">
        <v>0.56009619847339998</v>
      </c>
      <c r="AN6" s="9">
        <v>0.65786398243739996</v>
      </c>
      <c r="AO6" s="9">
        <v>0.51605641684070003</v>
      </c>
      <c r="AP6" s="9">
        <v>0.68585504671859998</v>
      </c>
      <c r="AQ6" s="9">
        <v>0.47919563723809999</v>
      </c>
      <c r="AR6" s="9">
        <v>0.65200829486830003</v>
      </c>
      <c r="AS6" s="8"/>
    </row>
    <row r="7" spans="1:45" x14ac:dyDescent="0.2">
      <c r="A7" s="24"/>
      <c r="B7" s="24"/>
      <c r="C7" s="10">
        <v>497</v>
      </c>
      <c r="D7" s="10">
        <v>25</v>
      </c>
      <c r="E7" s="10">
        <v>89</v>
      </c>
      <c r="F7" s="10">
        <v>81</v>
      </c>
      <c r="G7" s="10">
        <v>110</v>
      </c>
      <c r="H7" s="10">
        <v>182</v>
      </c>
      <c r="I7" s="10">
        <v>262</v>
      </c>
      <c r="J7" s="10">
        <v>232</v>
      </c>
      <c r="K7" s="10">
        <v>241</v>
      </c>
      <c r="L7" s="10">
        <v>175</v>
      </c>
      <c r="M7" s="10">
        <v>75</v>
      </c>
      <c r="N7" s="10">
        <v>3</v>
      </c>
      <c r="O7" s="10">
        <v>29</v>
      </c>
      <c r="P7" s="10">
        <v>25</v>
      </c>
      <c r="Q7" s="10">
        <v>92</v>
      </c>
      <c r="R7" s="10">
        <v>59</v>
      </c>
      <c r="S7" s="10">
        <v>74</v>
      </c>
      <c r="T7" s="10">
        <v>128</v>
      </c>
      <c r="U7" s="10">
        <v>90</v>
      </c>
      <c r="V7" s="10">
        <v>35</v>
      </c>
      <c r="W7" s="10">
        <v>21</v>
      </c>
      <c r="X7" s="10">
        <v>19</v>
      </c>
      <c r="Y7" s="10">
        <v>76</v>
      </c>
      <c r="Z7" s="10">
        <v>86</v>
      </c>
      <c r="AA7" s="10">
        <v>46</v>
      </c>
      <c r="AB7" s="10">
        <v>214</v>
      </c>
      <c r="AC7" s="10">
        <v>21</v>
      </c>
      <c r="AD7" s="10">
        <v>61</v>
      </c>
      <c r="AE7" s="10">
        <v>81</v>
      </c>
      <c r="AF7" s="10">
        <v>190</v>
      </c>
      <c r="AG7" s="10">
        <v>137</v>
      </c>
      <c r="AH7" s="10">
        <v>6</v>
      </c>
      <c r="AI7" s="10">
        <v>88</v>
      </c>
      <c r="AJ7" s="10">
        <v>22</v>
      </c>
      <c r="AK7" s="10">
        <v>10</v>
      </c>
      <c r="AL7" s="10">
        <v>20</v>
      </c>
      <c r="AM7" s="10">
        <v>58</v>
      </c>
      <c r="AN7" s="10">
        <v>25</v>
      </c>
      <c r="AO7" s="10">
        <v>2</v>
      </c>
      <c r="AP7" s="10">
        <v>16</v>
      </c>
      <c r="AQ7" s="10">
        <v>4</v>
      </c>
      <c r="AR7" s="10">
        <v>252</v>
      </c>
      <c r="AS7" s="8"/>
    </row>
    <row r="8" spans="1:45" x14ac:dyDescent="0.2">
      <c r="A8" s="24"/>
      <c r="B8" s="24"/>
      <c r="C8" s="11" t="s">
        <v>118</v>
      </c>
      <c r="D8" s="11"/>
      <c r="E8" s="12" t="s">
        <v>119</v>
      </c>
      <c r="F8" s="12" t="s">
        <v>119</v>
      </c>
      <c r="G8" s="12" t="s">
        <v>120</v>
      </c>
      <c r="H8" s="12" t="s">
        <v>121</v>
      </c>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8"/>
    </row>
    <row r="9" spans="1:45" x14ac:dyDescent="0.2">
      <c r="A9" s="26"/>
      <c r="B9" s="23" t="s">
        <v>122</v>
      </c>
      <c r="C9" s="9">
        <v>0.20653299271280001</v>
      </c>
      <c r="D9" s="9">
        <v>0.32786238500600001</v>
      </c>
      <c r="E9" s="9">
        <v>0.28180977350879999</v>
      </c>
      <c r="F9" s="9">
        <v>0.19942694402069999</v>
      </c>
      <c r="G9" s="9">
        <v>0.18748877204799999</v>
      </c>
      <c r="H9" s="9">
        <v>0.1027982192533</v>
      </c>
      <c r="I9" s="9">
        <v>0.21162566585209999</v>
      </c>
      <c r="J9" s="9">
        <v>0.19671414668699999</v>
      </c>
      <c r="K9" s="9">
        <v>0.2365144140321</v>
      </c>
      <c r="L9" s="9">
        <v>0.13239536150039999</v>
      </c>
      <c r="M9" s="9">
        <v>0.26520605761720001</v>
      </c>
      <c r="N9" s="9">
        <v>0.25338067778910001</v>
      </c>
      <c r="O9" s="9">
        <v>0.17712857266090001</v>
      </c>
      <c r="P9" s="9">
        <v>0.1776623457117</v>
      </c>
      <c r="Q9" s="9">
        <v>0.2006460822718</v>
      </c>
      <c r="R9" s="9">
        <v>0.2001312320044</v>
      </c>
      <c r="S9" s="9">
        <v>0.29706088129250002</v>
      </c>
      <c r="T9" s="9">
        <v>0.1741977661902</v>
      </c>
      <c r="U9" s="9">
        <v>0.20519657060679999</v>
      </c>
      <c r="V9" s="9">
        <v>0.1921701790516</v>
      </c>
      <c r="W9" s="9">
        <v>0.1898266539441</v>
      </c>
      <c r="X9" s="9">
        <v>0.30997892527069998</v>
      </c>
      <c r="Y9" s="9">
        <v>0.23818291056179999</v>
      </c>
      <c r="Z9" s="9">
        <v>0.20866682535350001</v>
      </c>
      <c r="AA9" s="9">
        <v>0.2678257088364</v>
      </c>
      <c r="AB9" s="9">
        <v>0.15441872777080001</v>
      </c>
      <c r="AC9" s="9">
        <v>0.23598750229400001</v>
      </c>
      <c r="AD9" s="9">
        <v>0.29198037751</v>
      </c>
      <c r="AE9" s="9">
        <v>0.16205005509939999</v>
      </c>
      <c r="AF9" s="9">
        <v>0.17371941890690001</v>
      </c>
      <c r="AG9" s="9">
        <v>0.2321082744254</v>
      </c>
      <c r="AH9" s="9">
        <v>0</v>
      </c>
      <c r="AI9" s="9">
        <v>0.25816793828200002</v>
      </c>
      <c r="AJ9" s="9">
        <v>0.10000238307210001</v>
      </c>
      <c r="AK9" s="9">
        <v>9.2617119917369997E-2</v>
      </c>
      <c r="AL9" s="9">
        <v>0.2529445622666</v>
      </c>
      <c r="AM9" s="9">
        <v>0.27761232320149998</v>
      </c>
      <c r="AN9" s="9">
        <v>0.110533695594</v>
      </c>
      <c r="AO9" s="9">
        <v>0</v>
      </c>
      <c r="AP9" s="9">
        <v>0.11011781828510001</v>
      </c>
      <c r="AQ9" s="9">
        <v>0.52080436276190001</v>
      </c>
      <c r="AR9" s="9">
        <v>0.1946780216109</v>
      </c>
      <c r="AS9" s="8"/>
    </row>
    <row r="10" spans="1:45" x14ac:dyDescent="0.2">
      <c r="A10" s="24"/>
      <c r="B10" s="24"/>
      <c r="C10" s="10">
        <v>147</v>
      </c>
      <c r="D10" s="10">
        <v>25</v>
      </c>
      <c r="E10" s="10">
        <v>33</v>
      </c>
      <c r="F10" s="10">
        <v>30</v>
      </c>
      <c r="G10" s="10">
        <v>28</v>
      </c>
      <c r="H10" s="10">
        <v>26</v>
      </c>
      <c r="I10" s="10">
        <v>85</v>
      </c>
      <c r="J10" s="10">
        <v>59</v>
      </c>
      <c r="K10" s="10">
        <v>77</v>
      </c>
      <c r="L10" s="10">
        <v>37</v>
      </c>
      <c r="M10" s="10">
        <v>30</v>
      </c>
      <c r="N10" s="10">
        <v>3</v>
      </c>
      <c r="O10" s="10">
        <v>8</v>
      </c>
      <c r="P10" s="10">
        <v>6</v>
      </c>
      <c r="Q10" s="10">
        <v>32</v>
      </c>
      <c r="R10" s="10">
        <v>16</v>
      </c>
      <c r="S10" s="10">
        <v>31</v>
      </c>
      <c r="T10" s="10">
        <v>28</v>
      </c>
      <c r="U10" s="10">
        <v>26</v>
      </c>
      <c r="V10" s="10">
        <v>10</v>
      </c>
      <c r="W10" s="10">
        <v>6</v>
      </c>
      <c r="X10" s="10">
        <v>11</v>
      </c>
      <c r="Y10" s="10">
        <v>31</v>
      </c>
      <c r="Z10" s="10">
        <v>27</v>
      </c>
      <c r="AA10" s="10">
        <v>22</v>
      </c>
      <c r="AB10" s="10">
        <v>40</v>
      </c>
      <c r="AC10" s="10">
        <v>8</v>
      </c>
      <c r="AD10" s="10">
        <v>23</v>
      </c>
      <c r="AE10" s="10">
        <v>29</v>
      </c>
      <c r="AF10" s="10">
        <v>48</v>
      </c>
      <c r="AG10" s="10">
        <v>37</v>
      </c>
      <c r="AH10" s="10">
        <v>0</v>
      </c>
      <c r="AI10" s="10">
        <v>32</v>
      </c>
      <c r="AJ10" s="10">
        <v>5</v>
      </c>
      <c r="AK10" s="10">
        <v>2</v>
      </c>
      <c r="AL10" s="10">
        <v>4</v>
      </c>
      <c r="AM10" s="10">
        <v>22</v>
      </c>
      <c r="AN10" s="10">
        <v>5</v>
      </c>
      <c r="AO10" s="10">
        <v>0</v>
      </c>
      <c r="AP10" s="10">
        <v>4</v>
      </c>
      <c r="AQ10" s="10">
        <v>2</v>
      </c>
      <c r="AR10" s="10">
        <v>71</v>
      </c>
      <c r="AS10" s="8"/>
    </row>
    <row r="11" spans="1:45" x14ac:dyDescent="0.2">
      <c r="A11" s="24"/>
      <c r="B11" s="24"/>
      <c r="C11" s="11" t="s">
        <v>118</v>
      </c>
      <c r="D11" s="12" t="s">
        <v>123</v>
      </c>
      <c r="E11" s="12" t="s">
        <v>124</v>
      </c>
      <c r="F11" s="11"/>
      <c r="G11" s="11"/>
      <c r="H11" s="11"/>
      <c r="I11" s="11"/>
      <c r="J11" s="11"/>
      <c r="K11" s="12" t="s">
        <v>125</v>
      </c>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8"/>
    </row>
    <row r="12" spans="1:45" x14ac:dyDescent="0.2">
      <c r="A12" s="26"/>
      <c r="B12" s="23" t="s">
        <v>126</v>
      </c>
      <c r="C12" s="9">
        <v>4.0694671669899998E-2</v>
      </c>
      <c r="D12" s="9">
        <v>6.4207907926149999E-2</v>
      </c>
      <c r="E12" s="9">
        <v>1.425916867139E-2</v>
      </c>
      <c r="F12" s="9">
        <v>6.7368143284370005E-2</v>
      </c>
      <c r="G12" s="9">
        <v>4.4411771171270001E-2</v>
      </c>
      <c r="H12" s="9">
        <v>2.7284074734000002E-2</v>
      </c>
      <c r="I12" s="9">
        <v>4.5065765619189999E-2</v>
      </c>
      <c r="J12" s="9">
        <v>3.6574430515209998E-2</v>
      </c>
      <c r="K12" s="9">
        <v>3.3514542216439999E-2</v>
      </c>
      <c r="L12" s="9">
        <v>2.8018294027530002E-2</v>
      </c>
      <c r="M12" s="9">
        <v>6.1773196578359987E-2</v>
      </c>
      <c r="N12" s="9">
        <v>0.2397615049314</v>
      </c>
      <c r="O12" s="9">
        <v>1.7074270154399999E-2</v>
      </c>
      <c r="P12" s="9">
        <v>0</v>
      </c>
      <c r="Q12" s="9">
        <v>2.405712184468E-2</v>
      </c>
      <c r="R12" s="9">
        <v>4.24701486723E-2</v>
      </c>
      <c r="S12" s="9">
        <v>2.1639991037049999E-2</v>
      </c>
      <c r="T12" s="9">
        <v>8.5716261625769993E-2</v>
      </c>
      <c r="U12" s="9">
        <v>4.2982890490380003E-2</v>
      </c>
      <c r="V12" s="9">
        <v>5.5338589844049997E-2</v>
      </c>
      <c r="W12" s="9">
        <v>7.3558013087779997E-2</v>
      </c>
      <c r="X12" s="9">
        <v>6.9077413931660003E-2</v>
      </c>
      <c r="Y12" s="9">
        <v>1.4888138980800001E-2</v>
      </c>
      <c r="Z12" s="9">
        <v>3.7598059131230002E-2</v>
      </c>
      <c r="AA12" s="9">
        <v>3.1124771609919999E-2</v>
      </c>
      <c r="AB12" s="9">
        <v>4.6384726405219998E-2</v>
      </c>
      <c r="AC12" s="9">
        <v>2.8322943210699999E-2</v>
      </c>
      <c r="AD12" s="9">
        <v>5.1125562036369997E-2</v>
      </c>
      <c r="AE12" s="9">
        <v>5.3225982585350003E-2</v>
      </c>
      <c r="AF12" s="9">
        <v>3.116626506408E-2</v>
      </c>
      <c r="AG12" s="9">
        <v>4.129917638873E-2</v>
      </c>
      <c r="AH12" s="9">
        <v>0</v>
      </c>
      <c r="AI12" s="9">
        <v>2.581735680734E-2</v>
      </c>
      <c r="AJ12" s="9">
        <v>2.6788699755740001E-2</v>
      </c>
      <c r="AK12" s="9">
        <v>0.32414561622310001</v>
      </c>
      <c r="AL12" s="9">
        <v>3.1815456234349997E-2</v>
      </c>
      <c r="AM12" s="9">
        <v>5.4008448392689999E-3</v>
      </c>
      <c r="AN12" s="9">
        <v>2.482865402122E-2</v>
      </c>
      <c r="AO12" s="9">
        <v>0</v>
      </c>
      <c r="AP12" s="9">
        <v>0</v>
      </c>
      <c r="AQ12" s="9">
        <v>0</v>
      </c>
      <c r="AR12" s="9">
        <v>5.2674909262239999E-2</v>
      </c>
      <c r="AS12" s="8"/>
    </row>
    <row r="13" spans="1:45" x14ac:dyDescent="0.2">
      <c r="A13" s="24"/>
      <c r="B13" s="24"/>
      <c r="C13" s="10">
        <v>26</v>
      </c>
      <c r="D13" s="10">
        <v>5</v>
      </c>
      <c r="E13" s="10">
        <v>2</v>
      </c>
      <c r="F13" s="10">
        <v>5</v>
      </c>
      <c r="G13" s="10">
        <v>7</v>
      </c>
      <c r="H13" s="10">
        <v>7</v>
      </c>
      <c r="I13" s="10">
        <v>15</v>
      </c>
      <c r="J13" s="10">
        <v>11</v>
      </c>
      <c r="K13" s="10">
        <v>12</v>
      </c>
      <c r="L13" s="10">
        <v>5</v>
      </c>
      <c r="M13" s="10">
        <v>7</v>
      </c>
      <c r="N13" s="10">
        <v>1</v>
      </c>
      <c r="O13" s="10">
        <v>1</v>
      </c>
      <c r="P13" s="10">
        <v>0</v>
      </c>
      <c r="Q13" s="10">
        <v>4</v>
      </c>
      <c r="R13" s="10">
        <v>3</v>
      </c>
      <c r="S13" s="10">
        <v>3</v>
      </c>
      <c r="T13" s="10">
        <v>12</v>
      </c>
      <c r="U13" s="10">
        <v>3</v>
      </c>
      <c r="V13" s="10">
        <v>3</v>
      </c>
      <c r="W13" s="10">
        <v>4</v>
      </c>
      <c r="X13" s="10">
        <v>2</v>
      </c>
      <c r="Y13" s="10">
        <v>2</v>
      </c>
      <c r="Z13" s="10">
        <v>3</v>
      </c>
      <c r="AA13" s="10">
        <v>2</v>
      </c>
      <c r="AB13" s="10">
        <v>10</v>
      </c>
      <c r="AC13" s="10">
        <v>1</v>
      </c>
      <c r="AD13" s="10">
        <v>6</v>
      </c>
      <c r="AE13" s="10">
        <v>5</v>
      </c>
      <c r="AF13" s="10">
        <v>9</v>
      </c>
      <c r="AG13" s="10">
        <v>5</v>
      </c>
      <c r="AH13" s="10">
        <v>0</v>
      </c>
      <c r="AI13" s="10">
        <v>4</v>
      </c>
      <c r="AJ13" s="10">
        <v>2</v>
      </c>
      <c r="AK13" s="10">
        <v>2</v>
      </c>
      <c r="AL13" s="10">
        <v>1</v>
      </c>
      <c r="AM13" s="10">
        <v>1</v>
      </c>
      <c r="AN13" s="10">
        <v>1</v>
      </c>
      <c r="AO13" s="10">
        <v>0</v>
      </c>
      <c r="AP13" s="10">
        <v>0</v>
      </c>
      <c r="AQ13" s="10">
        <v>0</v>
      </c>
      <c r="AR13" s="10">
        <v>15</v>
      </c>
      <c r="AS13" s="8"/>
    </row>
    <row r="14" spans="1:45" x14ac:dyDescent="0.2">
      <c r="A14" s="24"/>
      <c r="B14" s="24"/>
      <c r="C14" s="11" t="s">
        <v>118</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2" t="s">
        <v>127</v>
      </c>
      <c r="AL14" s="11"/>
      <c r="AM14" s="11"/>
      <c r="AN14" s="11"/>
      <c r="AO14" s="11"/>
      <c r="AP14" s="11"/>
      <c r="AQ14" s="11"/>
      <c r="AR14" s="11"/>
      <c r="AS14" s="8"/>
    </row>
    <row r="15" spans="1:45" x14ac:dyDescent="0.2">
      <c r="A15" s="26"/>
      <c r="B15" s="23" t="s">
        <v>128</v>
      </c>
      <c r="C15" s="9">
        <v>7.3328517338329999E-2</v>
      </c>
      <c r="D15" s="9">
        <v>0.22034386349890001</v>
      </c>
      <c r="E15" s="9">
        <v>4.8176557860750001E-2</v>
      </c>
      <c r="F15" s="9">
        <v>8.576264546463E-2</v>
      </c>
      <c r="G15" s="9">
        <v>3.42335004202E-2</v>
      </c>
      <c r="H15" s="9">
        <v>2.936364628496E-2</v>
      </c>
      <c r="I15" s="9">
        <v>8.0264049308460012E-2</v>
      </c>
      <c r="J15" s="9">
        <v>6.6994625760349993E-2</v>
      </c>
      <c r="K15" s="9">
        <v>4.9055658326070013E-2</v>
      </c>
      <c r="L15" s="9">
        <v>0.1157554822356</v>
      </c>
      <c r="M15" s="9">
        <v>5.9192613320649998E-2</v>
      </c>
      <c r="N15" s="9">
        <v>0</v>
      </c>
      <c r="O15" s="9">
        <v>0.11965936355249999</v>
      </c>
      <c r="P15" s="9">
        <v>7.8075292701360002E-2</v>
      </c>
      <c r="Q15" s="9">
        <v>0.1471500316445</v>
      </c>
      <c r="R15" s="9">
        <v>0.10934078027410001</v>
      </c>
      <c r="S15" s="9">
        <v>2.1751224575919999E-2</v>
      </c>
      <c r="T15" s="9">
        <v>1.7620389352489999E-2</v>
      </c>
      <c r="U15" s="9">
        <v>5.5697075318710002E-2</v>
      </c>
      <c r="V15" s="9">
        <v>4.4501593366029997E-2</v>
      </c>
      <c r="W15" s="9">
        <v>0.2255375751798</v>
      </c>
      <c r="X15" s="9">
        <v>8.3964671214360007E-2</v>
      </c>
      <c r="Y15" s="9">
        <v>4.4390736726259997E-2</v>
      </c>
      <c r="Z15" s="9">
        <v>0.1177995420375</v>
      </c>
      <c r="AA15" s="9">
        <v>7.6889639121749995E-2</v>
      </c>
      <c r="AB15" s="9">
        <v>3.4022946668130001E-2</v>
      </c>
      <c r="AC15" s="9">
        <v>5.6628598836349998E-2</v>
      </c>
      <c r="AD15" s="9">
        <v>6.9933551975390001E-2</v>
      </c>
      <c r="AE15" s="9">
        <v>6.7780359278550001E-2</v>
      </c>
      <c r="AF15" s="9">
        <v>0.1201145022928</v>
      </c>
      <c r="AG15" s="9">
        <v>2.4411647500709999E-2</v>
      </c>
      <c r="AH15" s="9">
        <v>0</v>
      </c>
      <c r="AI15" s="9">
        <v>6.7279347081679999E-2</v>
      </c>
      <c r="AJ15" s="9">
        <v>0.22201985791590001</v>
      </c>
      <c r="AK15" s="9">
        <v>0</v>
      </c>
      <c r="AL15" s="9">
        <v>8.0613524177549994E-2</v>
      </c>
      <c r="AM15" s="9">
        <v>6.4728020728719998E-2</v>
      </c>
      <c r="AN15" s="9">
        <v>0.1761951256391</v>
      </c>
      <c r="AO15" s="9">
        <v>0</v>
      </c>
      <c r="AP15" s="9">
        <v>4.6996713733239999E-2</v>
      </c>
      <c r="AQ15" s="9">
        <v>0</v>
      </c>
      <c r="AR15" s="9">
        <v>5.1091567596860003E-2</v>
      </c>
      <c r="AS15" s="8"/>
    </row>
    <row r="16" spans="1:45" x14ac:dyDescent="0.2">
      <c r="A16" s="24"/>
      <c r="B16" s="24"/>
      <c r="C16" s="10">
        <v>40</v>
      </c>
      <c r="D16" s="10">
        <v>8</v>
      </c>
      <c r="E16" s="10">
        <v>8</v>
      </c>
      <c r="F16" s="10">
        <v>11</v>
      </c>
      <c r="G16" s="10">
        <v>6</v>
      </c>
      <c r="H16" s="10">
        <v>7</v>
      </c>
      <c r="I16" s="10">
        <v>24</v>
      </c>
      <c r="J16" s="10">
        <v>16</v>
      </c>
      <c r="K16" s="10">
        <v>16</v>
      </c>
      <c r="L16" s="10">
        <v>17</v>
      </c>
      <c r="M16" s="10">
        <v>6</v>
      </c>
      <c r="N16" s="10">
        <v>0</v>
      </c>
      <c r="O16" s="10">
        <v>4</v>
      </c>
      <c r="P16" s="10">
        <v>2</v>
      </c>
      <c r="Q16" s="10">
        <v>13</v>
      </c>
      <c r="R16" s="10">
        <v>6</v>
      </c>
      <c r="S16" s="10">
        <v>4</v>
      </c>
      <c r="T16" s="10">
        <v>4</v>
      </c>
      <c r="U16" s="10">
        <v>7</v>
      </c>
      <c r="V16" s="10">
        <v>3</v>
      </c>
      <c r="W16" s="10">
        <v>6</v>
      </c>
      <c r="X16" s="10">
        <v>4</v>
      </c>
      <c r="Y16" s="10">
        <v>6</v>
      </c>
      <c r="Z16" s="10">
        <v>6</v>
      </c>
      <c r="AA16" s="10">
        <v>4</v>
      </c>
      <c r="AB16" s="10">
        <v>11</v>
      </c>
      <c r="AC16" s="10">
        <v>3</v>
      </c>
      <c r="AD16" s="10">
        <v>8</v>
      </c>
      <c r="AE16" s="10">
        <v>7</v>
      </c>
      <c r="AF16" s="10">
        <v>18</v>
      </c>
      <c r="AG16" s="10">
        <v>4</v>
      </c>
      <c r="AH16" s="10">
        <v>0</v>
      </c>
      <c r="AI16" s="10">
        <v>9</v>
      </c>
      <c r="AJ16" s="10">
        <v>5</v>
      </c>
      <c r="AK16" s="10">
        <v>0</v>
      </c>
      <c r="AL16" s="10">
        <v>3</v>
      </c>
      <c r="AM16" s="10">
        <v>7</v>
      </c>
      <c r="AN16" s="10">
        <v>3</v>
      </c>
      <c r="AO16" s="10">
        <v>0</v>
      </c>
      <c r="AP16" s="10">
        <v>2</v>
      </c>
      <c r="AQ16" s="10">
        <v>0</v>
      </c>
      <c r="AR16" s="10">
        <v>11</v>
      </c>
      <c r="AS16" s="8"/>
    </row>
    <row r="17" spans="1:45" x14ac:dyDescent="0.2">
      <c r="A17" s="24"/>
      <c r="B17" s="24"/>
      <c r="C17" s="11" t="s">
        <v>118</v>
      </c>
      <c r="D17" s="12" t="s">
        <v>129</v>
      </c>
      <c r="E17" s="11"/>
      <c r="F17" s="11"/>
      <c r="G17" s="11"/>
      <c r="H17" s="11"/>
      <c r="I17" s="11"/>
      <c r="J17" s="11"/>
      <c r="K17" s="11"/>
      <c r="L17" s="11"/>
      <c r="M17" s="11"/>
      <c r="N17" s="11"/>
      <c r="O17" s="11"/>
      <c r="P17" s="11"/>
      <c r="Q17" s="12" t="s">
        <v>130</v>
      </c>
      <c r="R17" s="11"/>
      <c r="S17" s="11"/>
      <c r="T17" s="11"/>
      <c r="U17" s="11"/>
      <c r="V17" s="11"/>
      <c r="W17" s="12" t="s">
        <v>131</v>
      </c>
      <c r="X17" s="11"/>
      <c r="Y17" s="11"/>
      <c r="Z17" s="11"/>
      <c r="AA17" s="11"/>
      <c r="AB17" s="11"/>
      <c r="AC17" s="11"/>
      <c r="AD17" s="11"/>
      <c r="AE17" s="11"/>
      <c r="AF17" s="11"/>
      <c r="AG17" s="11"/>
      <c r="AH17" s="11"/>
      <c r="AI17" s="11"/>
      <c r="AJ17" s="11"/>
      <c r="AK17" s="11"/>
      <c r="AL17" s="11"/>
      <c r="AM17" s="11"/>
      <c r="AN17" s="11"/>
      <c r="AO17" s="11"/>
      <c r="AP17" s="11"/>
      <c r="AQ17" s="11"/>
      <c r="AR17" s="11"/>
      <c r="AS17" s="8"/>
    </row>
    <row r="18" spans="1:45" x14ac:dyDescent="0.2">
      <c r="A18" s="26"/>
      <c r="B18" s="23" t="s">
        <v>132</v>
      </c>
      <c r="C18" s="9">
        <v>6.2859340572909997E-2</v>
      </c>
      <c r="D18" s="9">
        <v>9.243953894977E-2</v>
      </c>
      <c r="E18" s="9">
        <v>4.3732116758940003E-2</v>
      </c>
      <c r="F18" s="9">
        <v>9.6264360857230002E-2</v>
      </c>
      <c r="G18" s="9">
        <v>5.1278530843019997E-2</v>
      </c>
      <c r="H18" s="9">
        <v>5.1161363215799997E-2</v>
      </c>
      <c r="I18" s="9">
        <v>5.8958332961510013E-2</v>
      </c>
      <c r="J18" s="9">
        <v>6.3030383880799998E-2</v>
      </c>
      <c r="K18" s="9">
        <v>5.3363581234500003E-2</v>
      </c>
      <c r="L18" s="9">
        <v>4.0639269878659998E-2</v>
      </c>
      <c r="M18" s="9">
        <v>0.10963207022429999</v>
      </c>
      <c r="N18" s="9">
        <v>0.17212563683359999</v>
      </c>
      <c r="O18" s="9">
        <v>0.1348846788087</v>
      </c>
      <c r="P18" s="9">
        <v>3.7623087870670001E-2</v>
      </c>
      <c r="Q18" s="9">
        <v>3.9873104299300001E-2</v>
      </c>
      <c r="R18" s="9">
        <v>5.1014852062840003E-2</v>
      </c>
      <c r="S18" s="9">
        <v>5.2749137168269997E-2</v>
      </c>
      <c r="T18" s="9">
        <v>6.7120315231300007E-2</v>
      </c>
      <c r="U18" s="9">
        <v>7.1435836677360004E-2</v>
      </c>
      <c r="V18" s="9">
        <v>0.1267628610548</v>
      </c>
      <c r="W18" s="9">
        <v>4.5095175714659999E-2</v>
      </c>
      <c r="X18" s="9">
        <v>0</v>
      </c>
      <c r="Y18" s="9">
        <v>0.1075252747455</v>
      </c>
      <c r="Z18" s="9">
        <v>7.1121232391860009E-2</v>
      </c>
      <c r="AA18" s="9">
        <v>8.3110547922489994E-2</v>
      </c>
      <c r="AB18" s="9">
        <v>2.0624422335680001E-2</v>
      </c>
      <c r="AC18" s="9">
        <v>0.1185838855528</v>
      </c>
      <c r="AD18" s="9">
        <v>4.3445994210209997E-2</v>
      </c>
      <c r="AE18" s="9">
        <v>0.13323685494189999</v>
      </c>
      <c r="AF18" s="9">
        <v>3.1303493372629998E-2</v>
      </c>
      <c r="AG18" s="9">
        <v>3.9380635142430002E-2</v>
      </c>
      <c r="AH18" s="9">
        <v>9.9846794298890013E-2</v>
      </c>
      <c r="AI18" s="9">
        <v>6.3145131619430001E-2</v>
      </c>
      <c r="AJ18" s="9">
        <v>0.1097928508362</v>
      </c>
      <c r="AK18" s="9">
        <v>0</v>
      </c>
      <c r="AL18" s="9">
        <v>2.0572132203960002E-2</v>
      </c>
      <c r="AM18" s="9">
        <v>9.2162612757180004E-2</v>
      </c>
      <c r="AN18" s="9">
        <v>3.05785423083E-2</v>
      </c>
      <c r="AO18" s="9">
        <v>0.48394358315929997</v>
      </c>
      <c r="AP18" s="9">
        <v>0.15703042126309999</v>
      </c>
      <c r="AQ18" s="9">
        <v>0</v>
      </c>
      <c r="AR18" s="9">
        <v>4.9547206661730001E-2</v>
      </c>
      <c r="AS18" s="8"/>
    </row>
    <row r="19" spans="1:45" x14ac:dyDescent="0.2">
      <c r="A19" s="24"/>
      <c r="B19" s="24"/>
      <c r="C19" s="10">
        <v>41</v>
      </c>
      <c r="D19" s="10">
        <v>6</v>
      </c>
      <c r="E19" s="10">
        <v>8</v>
      </c>
      <c r="F19" s="10">
        <v>10</v>
      </c>
      <c r="G19" s="10">
        <v>7</v>
      </c>
      <c r="H19" s="10">
        <v>10</v>
      </c>
      <c r="I19" s="10">
        <v>23</v>
      </c>
      <c r="J19" s="10">
        <v>16</v>
      </c>
      <c r="K19" s="10">
        <v>17</v>
      </c>
      <c r="L19" s="10">
        <v>11</v>
      </c>
      <c r="M19" s="10">
        <v>10</v>
      </c>
      <c r="N19" s="10">
        <v>2</v>
      </c>
      <c r="O19" s="10">
        <v>9</v>
      </c>
      <c r="P19" s="10">
        <v>2</v>
      </c>
      <c r="Q19" s="10">
        <v>6</v>
      </c>
      <c r="R19" s="10">
        <v>4</v>
      </c>
      <c r="S19" s="10">
        <v>6</v>
      </c>
      <c r="T19" s="10">
        <v>7</v>
      </c>
      <c r="U19" s="10">
        <v>7</v>
      </c>
      <c r="V19" s="10">
        <v>8</v>
      </c>
      <c r="W19" s="10">
        <v>3</v>
      </c>
      <c r="X19" s="10">
        <v>0</v>
      </c>
      <c r="Y19" s="10">
        <v>14</v>
      </c>
      <c r="Z19" s="10">
        <v>5</v>
      </c>
      <c r="AA19" s="10">
        <v>6</v>
      </c>
      <c r="AB19" s="10">
        <v>5</v>
      </c>
      <c r="AC19" s="10">
        <v>6</v>
      </c>
      <c r="AD19" s="10">
        <v>6</v>
      </c>
      <c r="AE19" s="10">
        <v>12</v>
      </c>
      <c r="AF19" s="10">
        <v>9</v>
      </c>
      <c r="AG19" s="10">
        <v>7</v>
      </c>
      <c r="AH19" s="10">
        <v>1</v>
      </c>
      <c r="AI19" s="10">
        <v>11</v>
      </c>
      <c r="AJ19" s="10">
        <v>6</v>
      </c>
      <c r="AK19" s="10">
        <v>0</v>
      </c>
      <c r="AL19" s="10">
        <v>1</v>
      </c>
      <c r="AM19" s="10">
        <v>5</v>
      </c>
      <c r="AN19" s="10">
        <v>2</v>
      </c>
      <c r="AO19" s="10">
        <v>1</v>
      </c>
      <c r="AP19" s="10">
        <v>2</v>
      </c>
      <c r="AQ19" s="10">
        <v>0</v>
      </c>
      <c r="AR19" s="10">
        <v>13</v>
      </c>
      <c r="AS19" s="8"/>
    </row>
    <row r="20" spans="1:45" x14ac:dyDescent="0.2">
      <c r="A20" s="24"/>
      <c r="B20" s="24"/>
      <c r="C20" s="11" t="s">
        <v>118</v>
      </c>
      <c r="D20" s="11"/>
      <c r="E20" s="11"/>
      <c r="F20" s="11"/>
      <c r="G20" s="11"/>
      <c r="H20" s="11"/>
      <c r="I20" s="11"/>
      <c r="J20" s="11"/>
      <c r="K20" s="11"/>
      <c r="L20" s="11"/>
      <c r="M20" s="11"/>
      <c r="N20" s="11"/>
      <c r="O20" s="11"/>
      <c r="P20" s="11"/>
      <c r="Q20" s="11"/>
      <c r="R20" s="11"/>
      <c r="S20" s="11"/>
      <c r="T20" s="11"/>
      <c r="U20" s="11"/>
      <c r="V20" s="12" t="s">
        <v>131</v>
      </c>
      <c r="W20" s="11"/>
      <c r="X20" s="11"/>
      <c r="Y20" s="12" t="s">
        <v>131</v>
      </c>
      <c r="Z20" s="11"/>
      <c r="AA20" s="11"/>
      <c r="AB20" s="11"/>
      <c r="AC20" s="11"/>
      <c r="AD20" s="11"/>
      <c r="AE20" s="12" t="s">
        <v>133</v>
      </c>
      <c r="AF20" s="11"/>
      <c r="AG20" s="11"/>
      <c r="AH20" s="11"/>
      <c r="AI20" s="11"/>
      <c r="AJ20" s="11"/>
      <c r="AK20" s="11"/>
      <c r="AL20" s="11"/>
      <c r="AM20" s="11"/>
      <c r="AN20" s="11"/>
      <c r="AO20" s="11"/>
      <c r="AP20" s="11"/>
      <c r="AQ20" s="11"/>
      <c r="AR20" s="11"/>
      <c r="AS20" s="8"/>
    </row>
    <row r="21" spans="1:45" x14ac:dyDescent="0.2">
      <c r="A21" s="26"/>
      <c r="B21" s="23" t="s">
        <v>56</v>
      </c>
      <c r="C21" s="9">
        <v>1</v>
      </c>
      <c r="D21" s="9">
        <v>1</v>
      </c>
      <c r="E21" s="9">
        <v>1</v>
      </c>
      <c r="F21" s="9">
        <v>1</v>
      </c>
      <c r="G21" s="9">
        <v>1</v>
      </c>
      <c r="H21" s="9">
        <v>1</v>
      </c>
      <c r="I21" s="9">
        <v>1</v>
      </c>
      <c r="J21" s="9">
        <v>1</v>
      </c>
      <c r="K21" s="9">
        <v>1</v>
      </c>
      <c r="L21" s="9">
        <v>1</v>
      </c>
      <c r="M21" s="9">
        <v>1</v>
      </c>
      <c r="N21" s="9">
        <v>1</v>
      </c>
      <c r="O21" s="9">
        <v>1</v>
      </c>
      <c r="P21" s="9">
        <v>1</v>
      </c>
      <c r="Q21" s="9">
        <v>1</v>
      </c>
      <c r="R21" s="9">
        <v>1</v>
      </c>
      <c r="S21" s="9">
        <v>1</v>
      </c>
      <c r="T21" s="9">
        <v>1</v>
      </c>
      <c r="U21" s="9">
        <v>1</v>
      </c>
      <c r="V21" s="9">
        <v>1</v>
      </c>
      <c r="W21" s="9">
        <v>1</v>
      </c>
      <c r="X21" s="9">
        <v>1</v>
      </c>
      <c r="Y21" s="9">
        <v>1</v>
      </c>
      <c r="Z21" s="9">
        <v>1</v>
      </c>
      <c r="AA21" s="9">
        <v>1</v>
      </c>
      <c r="AB21" s="9">
        <v>1</v>
      </c>
      <c r="AC21" s="9">
        <v>1</v>
      </c>
      <c r="AD21" s="9">
        <v>1</v>
      </c>
      <c r="AE21" s="9">
        <v>1</v>
      </c>
      <c r="AF21" s="9">
        <v>1</v>
      </c>
      <c r="AG21" s="9">
        <v>1</v>
      </c>
      <c r="AH21" s="9">
        <v>1</v>
      </c>
      <c r="AI21" s="9">
        <v>1</v>
      </c>
      <c r="AJ21" s="9">
        <v>1</v>
      </c>
      <c r="AK21" s="9">
        <v>1</v>
      </c>
      <c r="AL21" s="9">
        <v>1</v>
      </c>
      <c r="AM21" s="9">
        <v>1</v>
      </c>
      <c r="AN21" s="9">
        <v>1</v>
      </c>
      <c r="AO21" s="9">
        <v>1</v>
      </c>
      <c r="AP21" s="9">
        <v>1</v>
      </c>
      <c r="AQ21" s="9">
        <v>1</v>
      </c>
      <c r="AR21" s="9">
        <v>1</v>
      </c>
      <c r="AS21" s="8"/>
    </row>
    <row r="22" spans="1:45" x14ac:dyDescent="0.2">
      <c r="A22" s="24"/>
      <c r="B22" s="24"/>
      <c r="C22" s="10">
        <v>751</v>
      </c>
      <c r="D22" s="10">
        <v>69</v>
      </c>
      <c r="E22" s="10">
        <v>140</v>
      </c>
      <c r="F22" s="10">
        <v>137</v>
      </c>
      <c r="G22" s="10">
        <v>158</v>
      </c>
      <c r="H22" s="10">
        <v>232</v>
      </c>
      <c r="I22" s="10">
        <v>409</v>
      </c>
      <c r="J22" s="10">
        <v>334</v>
      </c>
      <c r="K22" s="10">
        <v>363</v>
      </c>
      <c r="L22" s="10">
        <v>245</v>
      </c>
      <c r="M22" s="10">
        <v>128</v>
      </c>
      <c r="N22" s="10">
        <v>9</v>
      </c>
      <c r="O22" s="10">
        <v>51</v>
      </c>
      <c r="P22" s="10">
        <v>35</v>
      </c>
      <c r="Q22" s="10">
        <v>147</v>
      </c>
      <c r="R22" s="10">
        <v>88</v>
      </c>
      <c r="S22" s="10">
        <v>118</v>
      </c>
      <c r="T22" s="10">
        <v>179</v>
      </c>
      <c r="U22" s="10">
        <v>133</v>
      </c>
      <c r="V22" s="10">
        <v>59</v>
      </c>
      <c r="W22" s="10">
        <v>40</v>
      </c>
      <c r="X22" s="10">
        <v>36</v>
      </c>
      <c r="Y22" s="10">
        <v>129</v>
      </c>
      <c r="Z22" s="10">
        <v>127</v>
      </c>
      <c r="AA22" s="10">
        <v>80</v>
      </c>
      <c r="AB22" s="10">
        <v>280</v>
      </c>
      <c r="AC22" s="10">
        <v>39</v>
      </c>
      <c r="AD22" s="10">
        <v>104</v>
      </c>
      <c r="AE22" s="10">
        <v>134</v>
      </c>
      <c r="AF22" s="10">
        <v>274</v>
      </c>
      <c r="AG22" s="10">
        <v>190</v>
      </c>
      <c r="AH22" s="10">
        <v>7</v>
      </c>
      <c r="AI22" s="10">
        <v>144</v>
      </c>
      <c r="AJ22" s="10">
        <v>40</v>
      </c>
      <c r="AK22" s="10">
        <v>14</v>
      </c>
      <c r="AL22" s="10">
        <v>29</v>
      </c>
      <c r="AM22" s="10">
        <v>93</v>
      </c>
      <c r="AN22" s="10">
        <v>36</v>
      </c>
      <c r="AO22" s="10">
        <v>3</v>
      </c>
      <c r="AP22" s="10">
        <v>24</v>
      </c>
      <c r="AQ22" s="10">
        <v>6</v>
      </c>
      <c r="AR22" s="10">
        <v>362</v>
      </c>
      <c r="AS22" s="8"/>
    </row>
    <row r="23" spans="1:45" x14ac:dyDescent="0.2">
      <c r="A23" s="24"/>
      <c r="B23" s="24"/>
      <c r="C23" s="11" t="s">
        <v>118</v>
      </c>
      <c r="D23" s="11" t="s">
        <v>118</v>
      </c>
      <c r="E23" s="11" t="s">
        <v>118</v>
      </c>
      <c r="F23" s="11" t="s">
        <v>118</v>
      </c>
      <c r="G23" s="11" t="s">
        <v>118</v>
      </c>
      <c r="H23" s="11" t="s">
        <v>118</v>
      </c>
      <c r="I23" s="11" t="s">
        <v>118</v>
      </c>
      <c r="J23" s="11" t="s">
        <v>118</v>
      </c>
      <c r="K23" s="11" t="s">
        <v>118</v>
      </c>
      <c r="L23" s="11" t="s">
        <v>118</v>
      </c>
      <c r="M23" s="11" t="s">
        <v>118</v>
      </c>
      <c r="N23" s="11" t="s">
        <v>118</v>
      </c>
      <c r="O23" s="11" t="s">
        <v>118</v>
      </c>
      <c r="P23" s="11" t="s">
        <v>118</v>
      </c>
      <c r="Q23" s="11" t="s">
        <v>118</v>
      </c>
      <c r="R23" s="11" t="s">
        <v>118</v>
      </c>
      <c r="S23" s="11" t="s">
        <v>118</v>
      </c>
      <c r="T23" s="11" t="s">
        <v>118</v>
      </c>
      <c r="U23" s="11" t="s">
        <v>118</v>
      </c>
      <c r="V23" s="11" t="s">
        <v>118</v>
      </c>
      <c r="W23" s="11" t="s">
        <v>118</v>
      </c>
      <c r="X23" s="11" t="s">
        <v>118</v>
      </c>
      <c r="Y23" s="11" t="s">
        <v>118</v>
      </c>
      <c r="Z23" s="11" t="s">
        <v>118</v>
      </c>
      <c r="AA23" s="11" t="s">
        <v>118</v>
      </c>
      <c r="AB23" s="11" t="s">
        <v>118</v>
      </c>
      <c r="AC23" s="11" t="s">
        <v>118</v>
      </c>
      <c r="AD23" s="11" t="s">
        <v>118</v>
      </c>
      <c r="AE23" s="11" t="s">
        <v>118</v>
      </c>
      <c r="AF23" s="11" t="s">
        <v>118</v>
      </c>
      <c r="AG23" s="11" t="s">
        <v>118</v>
      </c>
      <c r="AH23" s="11" t="s">
        <v>118</v>
      </c>
      <c r="AI23" s="11" t="s">
        <v>118</v>
      </c>
      <c r="AJ23" s="11" t="s">
        <v>118</v>
      </c>
      <c r="AK23" s="11" t="s">
        <v>118</v>
      </c>
      <c r="AL23" s="11" t="s">
        <v>118</v>
      </c>
      <c r="AM23" s="11" t="s">
        <v>118</v>
      </c>
      <c r="AN23" s="11" t="s">
        <v>118</v>
      </c>
      <c r="AO23" s="11" t="s">
        <v>118</v>
      </c>
      <c r="AP23" s="11" t="s">
        <v>118</v>
      </c>
      <c r="AQ23" s="11" t="s">
        <v>118</v>
      </c>
      <c r="AR23" s="11" t="s">
        <v>118</v>
      </c>
      <c r="AS23" s="8"/>
    </row>
    <row r="24" spans="1:45" x14ac:dyDescent="0.2">
      <c r="A24" s="13" t="s">
        <v>134</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20"/>
    </row>
    <row r="25" spans="1:45" x14ac:dyDescent="0.2">
      <c r="A25" s="15" t="s">
        <v>135</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row>
  </sheetData>
  <mergeCells count="17">
    <mergeCell ref="AP2:AR2"/>
    <mergeCell ref="A2:C2"/>
    <mergeCell ref="A3:B5"/>
    <mergeCell ref="B6:B8"/>
    <mergeCell ref="B9:B11"/>
    <mergeCell ref="AI3:AR3"/>
    <mergeCell ref="D3:H3"/>
    <mergeCell ref="I3:J3"/>
    <mergeCell ref="K3:N3"/>
    <mergeCell ref="O3:U3"/>
    <mergeCell ref="V3:AB3"/>
    <mergeCell ref="AC3:AH3"/>
    <mergeCell ref="B12:B14"/>
    <mergeCell ref="B15:B17"/>
    <mergeCell ref="B18:B20"/>
    <mergeCell ref="B21:B23"/>
    <mergeCell ref="A6:A23"/>
  </mergeCells>
  <hyperlinks>
    <hyperlink ref="A1" location="'TOC'!A1:A1" display="Back to TOC" xr:uid="{00000000-0004-0000-0100-000000000000}"/>
  </hyperlinks>
  <pageMargins left="0.7" right="0.7" top="0.75" bottom="0.75" header="0.3" footer="0.3"/>
  <pageSetup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S25"/>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346</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347</v>
      </c>
      <c r="B6" s="23" t="s">
        <v>336</v>
      </c>
      <c r="C6" s="9">
        <v>6.5927718504969993E-2</v>
      </c>
      <c r="D6" s="9">
        <v>6.8659307513870005E-2</v>
      </c>
      <c r="E6" s="9">
        <v>5.9142772171670001E-2</v>
      </c>
      <c r="F6" s="9">
        <v>0.13379120777549999</v>
      </c>
      <c r="G6" s="9">
        <v>5.0630821664310002E-2</v>
      </c>
      <c r="H6" s="9">
        <v>3.776285658017E-2</v>
      </c>
      <c r="I6" s="9">
        <v>8.1529109527560012E-2</v>
      </c>
      <c r="J6" s="9">
        <v>4.6471947231119998E-2</v>
      </c>
      <c r="K6" s="9">
        <v>5.2262839272680002E-2</v>
      </c>
      <c r="L6" s="9">
        <v>7.0002909877850003E-2</v>
      </c>
      <c r="M6" s="9">
        <v>6.8000466765350001E-2</v>
      </c>
      <c r="N6" s="9">
        <v>0.37941931763300002</v>
      </c>
      <c r="O6" s="9">
        <v>0.151488969108</v>
      </c>
      <c r="P6" s="9">
        <v>0.1070849258625</v>
      </c>
      <c r="Q6" s="9">
        <v>5.4533582806050002E-2</v>
      </c>
      <c r="R6" s="9">
        <v>7.4968414059180005E-2</v>
      </c>
      <c r="S6" s="9">
        <v>3.6534805826330001E-2</v>
      </c>
      <c r="T6" s="9">
        <v>4.5570737190869987E-2</v>
      </c>
      <c r="U6" s="9">
        <v>6.4695083906019996E-2</v>
      </c>
      <c r="V6" s="9">
        <v>5.1924554002239998E-2</v>
      </c>
      <c r="W6" s="9">
        <v>0.1160107715125</v>
      </c>
      <c r="X6" s="9">
        <v>1.828542571129E-2</v>
      </c>
      <c r="Y6" s="9">
        <v>0.1491587196692</v>
      </c>
      <c r="Z6" s="9">
        <v>1.4639164340729999E-2</v>
      </c>
      <c r="AA6" s="9">
        <v>6.9583509269689994E-2</v>
      </c>
      <c r="AB6" s="9">
        <v>4.7386554112179999E-2</v>
      </c>
      <c r="AC6" s="9">
        <v>9.7481282166379996E-2</v>
      </c>
      <c r="AD6" s="9">
        <v>0.1015988146614</v>
      </c>
      <c r="AE6" s="9">
        <v>9.6387648359559999E-2</v>
      </c>
      <c r="AF6" s="9">
        <v>2.67823802032E-2</v>
      </c>
      <c r="AG6" s="9">
        <v>5.8710510699979998E-2</v>
      </c>
      <c r="AH6" s="9">
        <v>0.1802175623666</v>
      </c>
      <c r="AI6" s="9">
        <v>7.59648048962E-2</v>
      </c>
      <c r="AJ6" s="9">
        <v>5.9569437804280007E-2</v>
      </c>
      <c r="AK6" s="9">
        <v>8.1015128866559996E-2</v>
      </c>
      <c r="AL6" s="9">
        <v>0.14007097697929999</v>
      </c>
      <c r="AM6" s="9">
        <v>0.1210043009211</v>
      </c>
      <c r="AN6" s="9">
        <v>0</v>
      </c>
      <c r="AO6" s="9">
        <v>0</v>
      </c>
      <c r="AP6" s="9">
        <v>9.4105820033010004E-2</v>
      </c>
      <c r="AQ6" s="9">
        <v>0</v>
      </c>
      <c r="AR6" s="9">
        <v>4.659688835445E-2</v>
      </c>
      <c r="AS6" s="8"/>
    </row>
    <row r="7" spans="1:45" x14ac:dyDescent="0.2">
      <c r="A7" s="24"/>
      <c r="B7" s="24"/>
      <c r="C7" s="10">
        <v>52</v>
      </c>
      <c r="D7" s="10">
        <v>5</v>
      </c>
      <c r="E7" s="10">
        <v>10</v>
      </c>
      <c r="F7" s="10">
        <v>16</v>
      </c>
      <c r="G7" s="10">
        <v>10</v>
      </c>
      <c r="H7" s="10">
        <v>9</v>
      </c>
      <c r="I7" s="10">
        <v>33</v>
      </c>
      <c r="J7" s="10">
        <v>18</v>
      </c>
      <c r="K7" s="10">
        <v>23</v>
      </c>
      <c r="L7" s="10">
        <v>18</v>
      </c>
      <c r="M7" s="10">
        <v>6</v>
      </c>
      <c r="N7" s="10">
        <v>4</v>
      </c>
      <c r="O7" s="10">
        <v>5</v>
      </c>
      <c r="P7" s="10">
        <v>5</v>
      </c>
      <c r="Q7" s="10">
        <v>7</v>
      </c>
      <c r="R7" s="10">
        <v>9</v>
      </c>
      <c r="S7" s="10">
        <v>6</v>
      </c>
      <c r="T7" s="10">
        <v>9</v>
      </c>
      <c r="U7" s="10">
        <v>11</v>
      </c>
      <c r="V7" s="10">
        <v>4</v>
      </c>
      <c r="W7" s="10">
        <v>6</v>
      </c>
      <c r="X7" s="10">
        <v>1</v>
      </c>
      <c r="Y7" s="10">
        <v>19</v>
      </c>
      <c r="Z7" s="10">
        <v>2</v>
      </c>
      <c r="AA7" s="10">
        <v>5</v>
      </c>
      <c r="AB7" s="10">
        <v>15</v>
      </c>
      <c r="AC7" s="10">
        <v>5</v>
      </c>
      <c r="AD7" s="10">
        <v>9</v>
      </c>
      <c r="AE7" s="10">
        <v>16</v>
      </c>
      <c r="AF7" s="10">
        <v>8</v>
      </c>
      <c r="AG7" s="10">
        <v>13</v>
      </c>
      <c r="AH7" s="10">
        <v>1</v>
      </c>
      <c r="AI7" s="10">
        <v>11</v>
      </c>
      <c r="AJ7" s="10">
        <v>3</v>
      </c>
      <c r="AK7" s="10">
        <v>2</v>
      </c>
      <c r="AL7" s="10">
        <v>5</v>
      </c>
      <c r="AM7" s="10">
        <v>9</v>
      </c>
      <c r="AN7" s="10">
        <v>0</v>
      </c>
      <c r="AO7" s="10">
        <v>0</v>
      </c>
      <c r="AP7" s="10">
        <v>2</v>
      </c>
      <c r="AQ7" s="10">
        <v>0</v>
      </c>
      <c r="AR7" s="10">
        <v>20</v>
      </c>
      <c r="AS7" s="8"/>
    </row>
    <row r="8" spans="1:45" x14ac:dyDescent="0.2">
      <c r="A8" s="24"/>
      <c r="B8" s="24"/>
      <c r="C8" s="11" t="s">
        <v>118</v>
      </c>
      <c r="D8" s="11"/>
      <c r="E8" s="11"/>
      <c r="F8" s="12" t="s">
        <v>124</v>
      </c>
      <c r="G8" s="11"/>
      <c r="H8" s="11"/>
      <c r="I8" s="11"/>
      <c r="J8" s="11"/>
      <c r="K8" s="11"/>
      <c r="L8" s="11"/>
      <c r="M8" s="11"/>
      <c r="N8" s="12" t="s">
        <v>297</v>
      </c>
      <c r="O8" s="11"/>
      <c r="P8" s="11"/>
      <c r="Q8" s="11"/>
      <c r="R8" s="11"/>
      <c r="S8" s="11"/>
      <c r="T8" s="11"/>
      <c r="U8" s="11"/>
      <c r="V8" s="11"/>
      <c r="W8" s="11"/>
      <c r="X8" s="11"/>
      <c r="Y8" s="12" t="s">
        <v>124</v>
      </c>
      <c r="Z8" s="11"/>
      <c r="AA8" s="11"/>
      <c r="AB8" s="11"/>
      <c r="AC8" s="11"/>
      <c r="AD8" s="11"/>
      <c r="AE8" s="12" t="s">
        <v>133</v>
      </c>
      <c r="AF8" s="11"/>
      <c r="AG8" s="11"/>
      <c r="AH8" s="11"/>
      <c r="AI8" s="11"/>
      <c r="AJ8" s="11"/>
      <c r="AK8" s="11"/>
      <c r="AL8" s="11"/>
      <c r="AM8" s="11"/>
      <c r="AN8" s="11"/>
      <c r="AO8" s="11"/>
      <c r="AP8" s="11"/>
      <c r="AQ8" s="11"/>
      <c r="AR8" s="11"/>
      <c r="AS8" s="8"/>
    </row>
    <row r="9" spans="1:45" x14ac:dyDescent="0.2">
      <c r="A9" s="26"/>
      <c r="B9" s="23" t="s">
        <v>337</v>
      </c>
      <c r="C9" s="9">
        <v>0.22904378121470001</v>
      </c>
      <c r="D9" s="9">
        <v>0.1901252534758</v>
      </c>
      <c r="E9" s="9">
        <v>0.18912231679079999</v>
      </c>
      <c r="F9" s="9">
        <v>0.26175102682649998</v>
      </c>
      <c r="G9" s="9">
        <v>0.2551531509378</v>
      </c>
      <c r="H9" s="9">
        <v>0.2433732595077</v>
      </c>
      <c r="I9" s="9">
        <v>0.21643616260250001</v>
      </c>
      <c r="J9" s="9">
        <v>0.24607509556929999</v>
      </c>
      <c r="K9" s="9">
        <v>0.19950885391859999</v>
      </c>
      <c r="L9" s="9">
        <v>0.23032426447230001</v>
      </c>
      <c r="M9" s="9">
        <v>0.31390206494380002</v>
      </c>
      <c r="N9" s="9">
        <v>6.0160991142999998E-2</v>
      </c>
      <c r="O9" s="9">
        <v>0.19955455314119999</v>
      </c>
      <c r="P9" s="9">
        <v>0.32087408795369998</v>
      </c>
      <c r="Q9" s="9">
        <v>0.12933139081940001</v>
      </c>
      <c r="R9" s="9">
        <v>0.1061328672283</v>
      </c>
      <c r="S9" s="9">
        <v>0.2665383990113</v>
      </c>
      <c r="T9" s="9">
        <v>0.21825462873859999</v>
      </c>
      <c r="U9" s="9">
        <v>0.39682419335899999</v>
      </c>
      <c r="V9" s="9">
        <v>0.19381709525099999</v>
      </c>
      <c r="W9" s="9">
        <v>0.11351898845570001</v>
      </c>
      <c r="X9" s="9">
        <v>0.1377319253175</v>
      </c>
      <c r="Y9" s="9">
        <v>0.31599962491729999</v>
      </c>
      <c r="Z9" s="9">
        <v>0.2321489822817</v>
      </c>
      <c r="AA9" s="9">
        <v>0.2432766729974</v>
      </c>
      <c r="AB9" s="9">
        <v>0.2167296174062</v>
      </c>
      <c r="AC9" s="9">
        <v>0.3111913801874</v>
      </c>
      <c r="AD9" s="9">
        <v>0.1522686075942</v>
      </c>
      <c r="AE9" s="9">
        <v>0.28985124283160002</v>
      </c>
      <c r="AF9" s="9">
        <v>0.20009662144090001</v>
      </c>
      <c r="AG9" s="9">
        <v>0.2381085614839</v>
      </c>
      <c r="AH9" s="9">
        <v>0.36339137005279998</v>
      </c>
      <c r="AI9" s="9">
        <v>0.213781694622</v>
      </c>
      <c r="AJ9" s="9">
        <v>0.2225627682703</v>
      </c>
      <c r="AK9" s="9">
        <v>0.53903357988889999</v>
      </c>
      <c r="AL9" s="9">
        <v>0.16745367209789999</v>
      </c>
      <c r="AM9" s="9">
        <v>0.16435981617369999</v>
      </c>
      <c r="AN9" s="9">
        <v>0.14192689549920001</v>
      </c>
      <c r="AO9" s="9">
        <v>0</v>
      </c>
      <c r="AP9" s="9">
        <v>7.7866769900330007E-2</v>
      </c>
      <c r="AQ9" s="9">
        <v>0.27811695689220001</v>
      </c>
      <c r="AR9" s="9">
        <v>0.26632902836279998</v>
      </c>
      <c r="AS9" s="8"/>
    </row>
    <row r="10" spans="1:45" x14ac:dyDescent="0.2">
      <c r="A10" s="24"/>
      <c r="B10" s="24"/>
      <c r="C10" s="10">
        <v>160</v>
      </c>
      <c r="D10" s="10">
        <v>15</v>
      </c>
      <c r="E10" s="10">
        <v>23</v>
      </c>
      <c r="F10" s="10">
        <v>30</v>
      </c>
      <c r="G10" s="10">
        <v>37</v>
      </c>
      <c r="H10" s="10">
        <v>53</v>
      </c>
      <c r="I10" s="10">
        <v>80</v>
      </c>
      <c r="J10" s="10">
        <v>79</v>
      </c>
      <c r="K10" s="10">
        <v>66</v>
      </c>
      <c r="L10" s="10">
        <v>49</v>
      </c>
      <c r="M10" s="10">
        <v>44</v>
      </c>
      <c r="N10" s="10">
        <v>1</v>
      </c>
      <c r="O10" s="10">
        <v>10</v>
      </c>
      <c r="P10" s="10">
        <v>7</v>
      </c>
      <c r="Q10" s="10">
        <v>25</v>
      </c>
      <c r="R10" s="10">
        <v>11</v>
      </c>
      <c r="S10" s="10">
        <v>25</v>
      </c>
      <c r="T10" s="10">
        <v>40</v>
      </c>
      <c r="U10" s="10">
        <v>42</v>
      </c>
      <c r="V10" s="10">
        <v>11</v>
      </c>
      <c r="W10" s="10">
        <v>6</v>
      </c>
      <c r="X10" s="10">
        <v>7</v>
      </c>
      <c r="Y10" s="10">
        <v>34</v>
      </c>
      <c r="Z10" s="10">
        <v>22</v>
      </c>
      <c r="AA10" s="10">
        <v>20</v>
      </c>
      <c r="AB10" s="10">
        <v>60</v>
      </c>
      <c r="AC10" s="10">
        <v>12</v>
      </c>
      <c r="AD10" s="10">
        <v>17</v>
      </c>
      <c r="AE10" s="10">
        <v>29</v>
      </c>
      <c r="AF10" s="10">
        <v>58</v>
      </c>
      <c r="AG10" s="10">
        <v>41</v>
      </c>
      <c r="AH10" s="10">
        <v>3</v>
      </c>
      <c r="AI10" s="10">
        <v>25</v>
      </c>
      <c r="AJ10" s="10">
        <v>9</v>
      </c>
      <c r="AK10" s="10">
        <v>5</v>
      </c>
      <c r="AL10" s="10">
        <v>6</v>
      </c>
      <c r="AM10" s="10">
        <v>15</v>
      </c>
      <c r="AN10" s="10">
        <v>8</v>
      </c>
      <c r="AO10" s="10">
        <v>0</v>
      </c>
      <c r="AP10" s="10">
        <v>2</v>
      </c>
      <c r="AQ10" s="10">
        <v>2</v>
      </c>
      <c r="AR10" s="10">
        <v>88</v>
      </c>
      <c r="AS10" s="8"/>
    </row>
    <row r="11" spans="1:45" x14ac:dyDescent="0.2">
      <c r="A11" s="24"/>
      <c r="B11" s="24"/>
      <c r="C11" s="11" t="s">
        <v>118</v>
      </c>
      <c r="D11" s="11"/>
      <c r="E11" s="11"/>
      <c r="F11" s="11"/>
      <c r="G11" s="11"/>
      <c r="H11" s="11"/>
      <c r="I11" s="11"/>
      <c r="J11" s="11"/>
      <c r="K11" s="11"/>
      <c r="L11" s="11"/>
      <c r="M11" s="11"/>
      <c r="N11" s="11"/>
      <c r="O11" s="11"/>
      <c r="P11" s="11"/>
      <c r="Q11" s="11"/>
      <c r="R11" s="11"/>
      <c r="S11" s="11"/>
      <c r="T11" s="11"/>
      <c r="U11" s="12" t="s">
        <v>249</v>
      </c>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8"/>
    </row>
    <row r="12" spans="1:45" x14ac:dyDescent="0.2">
      <c r="A12" s="26"/>
      <c r="B12" s="23" t="s">
        <v>338</v>
      </c>
      <c r="C12" s="9">
        <v>0.22686208783780001</v>
      </c>
      <c r="D12" s="9">
        <v>0.17819088128970001</v>
      </c>
      <c r="E12" s="9">
        <v>0.2340790093066</v>
      </c>
      <c r="F12" s="9">
        <v>0.194003399296</v>
      </c>
      <c r="G12" s="9">
        <v>0.20502475786499999</v>
      </c>
      <c r="H12" s="9">
        <v>0.27810247121870002</v>
      </c>
      <c r="I12" s="9">
        <v>0.25049593011060001</v>
      </c>
      <c r="J12" s="9">
        <v>0.19893177599260001</v>
      </c>
      <c r="K12" s="9">
        <v>0.20747308289970001</v>
      </c>
      <c r="L12" s="9">
        <v>0.25658027082349999</v>
      </c>
      <c r="M12" s="9">
        <v>0.20566948389260001</v>
      </c>
      <c r="N12" s="9">
        <v>0.44845504553339999</v>
      </c>
      <c r="O12" s="9">
        <v>0.28116651618240002</v>
      </c>
      <c r="P12" s="9">
        <v>0.18993626165569999</v>
      </c>
      <c r="Q12" s="9">
        <v>0.26325794955350001</v>
      </c>
      <c r="R12" s="9">
        <v>0.30354337974000001</v>
      </c>
      <c r="S12" s="9">
        <v>0.1558413788711</v>
      </c>
      <c r="T12" s="9">
        <v>0.20941763912940001</v>
      </c>
      <c r="U12" s="9">
        <v>0.19804847654070001</v>
      </c>
      <c r="V12" s="9">
        <v>0.21566126568069999</v>
      </c>
      <c r="W12" s="9">
        <v>0.2239096197613</v>
      </c>
      <c r="X12" s="9">
        <v>0.32585411775130002</v>
      </c>
      <c r="Y12" s="9">
        <v>0.19154580789360001</v>
      </c>
      <c r="Z12" s="9">
        <v>0.23588774609070001</v>
      </c>
      <c r="AA12" s="9">
        <v>0.23327274408359999</v>
      </c>
      <c r="AB12" s="9">
        <v>0.22711121920569999</v>
      </c>
      <c r="AC12" s="9">
        <v>0.20877042513470001</v>
      </c>
      <c r="AD12" s="9">
        <v>0.21436489983830001</v>
      </c>
      <c r="AE12" s="9">
        <v>0.23097024966660001</v>
      </c>
      <c r="AF12" s="9">
        <v>0.24686135409679999</v>
      </c>
      <c r="AG12" s="9">
        <v>0.20700132297189999</v>
      </c>
      <c r="AH12" s="9">
        <v>0.19956174128199999</v>
      </c>
      <c r="AI12" s="9">
        <v>0.2054718302769</v>
      </c>
      <c r="AJ12" s="9">
        <v>0.15777684322720001</v>
      </c>
      <c r="AK12" s="9">
        <v>0.11128537270079999</v>
      </c>
      <c r="AL12" s="9">
        <v>0.15380246970290001</v>
      </c>
      <c r="AM12" s="9">
        <v>0.3149729026925</v>
      </c>
      <c r="AN12" s="9">
        <v>0.27904783445350001</v>
      </c>
      <c r="AO12" s="9">
        <v>0</v>
      </c>
      <c r="AP12" s="9">
        <v>0.16474739323449999</v>
      </c>
      <c r="AQ12" s="9">
        <v>0.20107868034590001</v>
      </c>
      <c r="AR12" s="9">
        <v>0.23219284118549999</v>
      </c>
      <c r="AS12" s="8"/>
    </row>
    <row r="13" spans="1:45" x14ac:dyDescent="0.2">
      <c r="A13" s="24"/>
      <c r="B13" s="24"/>
      <c r="C13" s="10">
        <v>169</v>
      </c>
      <c r="D13" s="10">
        <v>10</v>
      </c>
      <c r="E13" s="10">
        <v>33</v>
      </c>
      <c r="F13" s="10">
        <v>28</v>
      </c>
      <c r="G13" s="10">
        <v>31</v>
      </c>
      <c r="H13" s="10">
        <v>62</v>
      </c>
      <c r="I13" s="10">
        <v>103</v>
      </c>
      <c r="J13" s="10">
        <v>64</v>
      </c>
      <c r="K13" s="10">
        <v>74</v>
      </c>
      <c r="L13" s="10">
        <v>59</v>
      </c>
      <c r="M13" s="10">
        <v>31</v>
      </c>
      <c r="N13" s="10">
        <v>3</v>
      </c>
      <c r="O13" s="10">
        <v>18</v>
      </c>
      <c r="P13" s="10">
        <v>10</v>
      </c>
      <c r="Q13" s="10">
        <v>32</v>
      </c>
      <c r="R13" s="10">
        <v>23</v>
      </c>
      <c r="S13" s="10">
        <v>23</v>
      </c>
      <c r="T13" s="10">
        <v>35</v>
      </c>
      <c r="U13" s="10">
        <v>28</v>
      </c>
      <c r="V13" s="10">
        <v>13</v>
      </c>
      <c r="W13" s="10">
        <v>8</v>
      </c>
      <c r="X13" s="10">
        <v>11</v>
      </c>
      <c r="Y13" s="10">
        <v>25</v>
      </c>
      <c r="Z13" s="10">
        <v>35</v>
      </c>
      <c r="AA13" s="10">
        <v>21</v>
      </c>
      <c r="AB13" s="10">
        <v>56</v>
      </c>
      <c r="AC13" s="10">
        <v>9</v>
      </c>
      <c r="AD13" s="10">
        <v>24</v>
      </c>
      <c r="AE13" s="10">
        <v>33</v>
      </c>
      <c r="AF13" s="10">
        <v>65</v>
      </c>
      <c r="AG13" s="10">
        <v>36</v>
      </c>
      <c r="AH13" s="10">
        <v>1</v>
      </c>
      <c r="AI13" s="10">
        <v>31</v>
      </c>
      <c r="AJ13" s="10">
        <v>6</v>
      </c>
      <c r="AK13" s="10">
        <v>2</v>
      </c>
      <c r="AL13" s="10">
        <v>6</v>
      </c>
      <c r="AM13" s="10">
        <v>30</v>
      </c>
      <c r="AN13" s="10">
        <v>9</v>
      </c>
      <c r="AO13" s="10">
        <v>0</v>
      </c>
      <c r="AP13" s="10">
        <v>3</v>
      </c>
      <c r="AQ13" s="10">
        <v>2</v>
      </c>
      <c r="AR13" s="10">
        <v>80</v>
      </c>
      <c r="AS13" s="8"/>
    </row>
    <row r="14" spans="1:45" x14ac:dyDescent="0.2">
      <c r="A14" s="24"/>
      <c r="B14" s="24"/>
      <c r="C14" s="11" t="s">
        <v>118</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8"/>
    </row>
    <row r="15" spans="1:45" x14ac:dyDescent="0.2">
      <c r="A15" s="26"/>
      <c r="B15" s="23" t="s">
        <v>339</v>
      </c>
      <c r="C15" s="9">
        <v>0.26316268304239998</v>
      </c>
      <c r="D15" s="9">
        <v>0.37303977460260002</v>
      </c>
      <c r="E15" s="9">
        <v>0.2815948343895</v>
      </c>
      <c r="F15" s="9">
        <v>0.26825740520059999</v>
      </c>
      <c r="G15" s="9">
        <v>0.26117919672099998</v>
      </c>
      <c r="H15" s="9">
        <v>0.20120819842509999</v>
      </c>
      <c r="I15" s="9">
        <v>0.2293491434769</v>
      </c>
      <c r="J15" s="9">
        <v>0.29975391765319997</v>
      </c>
      <c r="K15" s="9">
        <v>0.28955838485250002</v>
      </c>
      <c r="L15" s="9">
        <v>0.2328188705291</v>
      </c>
      <c r="M15" s="9">
        <v>0.26004679129629998</v>
      </c>
      <c r="N15" s="9">
        <v>0</v>
      </c>
      <c r="O15" s="9">
        <v>0.20878894098430001</v>
      </c>
      <c r="P15" s="9">
        <v>0.23966125982370001</v>
      </c>
      <c r="Q15" s="9">
        <v>0.25660299909619999</v>
      </c>
      <c r="R15" s="9">
        <v>0.25663705700380002</v>
      </c>
      <c r="S15" s="9">
        <v>0.34676523450669999</v>
      </c>
      <c r="T15" s="9">
        <v>0.29138110633730002</v>
      </c>
      <c r="U15" s="9">
        <v>0.20196759181070001</v>
      </c>
      <c r="V15" s="9">
        <v>0.31010296107539997</v>
      </c>
      <c r="W15" s="9">
        <v>0.36778883413699998</v>
      </c>
      <c r="X15" s="9">
        <v>0.31325402830049998</v>
      </c>
      <c r="Y15" s="9">
        <v>0.15953706934010001</v>
      </c>
      <c r="Z15" s="9">
        <v>0.26471773367860002</v>
      </c>
      <c r="AA15" s="9">
        <v>0.2831441559499</v>
      </c>
      <c r="AB15" s="9">
        <v>0.27985005635080001</v>
      </c>
      <c r="AC15" s="9">
        <v>0.26901817514510001</v>
      </c>
      <c r="AD15" s="9">
        <v>0.31120308364369997</v>
      </c>
      <c r="AE15" s="9">
        <v>0.21362126665949999</v>
      </c>
      <c r="AF15" s="9">
        <v>0.26822235540329997</v>
      </c>
      <c r="AG15" s="9">
        <v>0.27402416089479997</v>
      </c>
      <c r="AH15" s="9">
        <v>0.2568293262986</v>
      </c>
      <c r="AI15" s="9">
        <v>0.21611180470890001</v>
      </c>
      <c r="AJ15" s="9">
        <v>0.31344554122450002</v>
      </c>
      <c r="AK15" s="9">
        <v>4.1417014541400003E-2</v>
      </c>
      <c r="AL15" s="9">
        <v>0.32612667453779998</v>
      </c>
      <c r="AM15" s="9">
        <v>0.26109995861239998</v>
      </c>
      <c r="AN15" s="9">
        <v>0.32240198670210002</v>
      </c>
      <c r="AO15" s="9">
        <v>0.23263998535200001</v>
      </c>
      <c r="AP15" s="9">
        <v>0.39322962423930002</v>
      </c>
      <c r="AQ15" s="9">
        <v>0.52080436276190001</v>
      </c>
      <c r="AR15" s="9">
        <v>0.26286494309050001</v>
      </c>
      <c r="AS15" s="8"/>
    </row>
    <row r="16" spans="1:45" x14ac:dyDescent="0.2">
      <c r="A16" s="24"/>
      <c r="B16" s="24"/>
      <c r="C16" s="10">
        <v>205</v>
      </c>
      <c r="D16" s="10">
        <v>24</v>
      </c>
      <c r="E16" s="10">
        <v>43</v>
      </c>
      <c r="F16" s="10">
        <v>39</v>
      </c>
      <c r="G16" s="10">
        <v>46</v>
      </c>
      <c r="H16" s="10">
        <v>52</v>
      </c>
      <c r="I16" s="10">
        <v>101</v>
      </c>
      <c r="J16" s="10">
        <v>101</v>
      </c>
      <c r="K16" s="10">
        <v>106</v>
      </c>
      <c r="L16" s="10">
        <v>66</v>
      </c>
      <c r="M16" s="10">
        <v>30</v>
      </c>
      <c r="N16" s="10">
        <v>0</v>
      </c>
      <c r="O16" s="10">
        <v>9</v>
      </c>
      <c r="P16" s="10">
        <v>7</v>
      </c>
      <c r="Q16" s="10">
        <v>40</v>
      </c>
      <c r="R16" s="10">
        <v>21</v>
      </c>
      <c r="S16" s="10">
        <v>38</v>
      </c>
      <c r="T16" s="10">
        <v>60</v>
      </c>
      <c r="U16" s="10">
        <v>30</v>
      </c>
      <c r="V16" s="10">
        <v>18</v>
      </c>
      <c r="W16" s="10">
        <v>10</v>
      </c>
      <c r="X16" s="10">
        <v>11</v>
      </c>
      <c r="Y16" s="10">
        <v>25</v>
      </c>
      <c r="Z16" s="10">
        <v>34</v>
      </c>
      <c r="AA16" s="10">
        <v>20</v>
      </c>
      <c r="AB16" s="10">
        <v>87</v>
      </c>
      <c r="AC16" s="10">
        <v>9</v>
      </c>
      <c r="AD16" s="10">
        <v>30</v>
      </c>
      <c r="AE16" s="10">
        <v>30</v>
      </c>
      <c r="AF16" s="10">
        <v>74</v>
      </c>
      <c r="AG16" s="10">
        <v>60</v>
      </c>
      <c r="AH16" s="10">
        <v>2</v>
      </c>
      <c r="AI16" s="10">
        <v>37</v>
      </c>
      <c r="AJ16" s="10">
        <v>12</v>
      </c>
      <c r="AK16" s="10">
        <v>1</v>
      </c>
      <c r="AL16" s="10">
        <v>6</v>
      </c>
      <c r="AM16" s="10">
        <v>24</v>
      </c>
      <c r="AN16" s="10">
        <v>9</v>
      </c>
      <c r="AO16" s="10">
        <v>1</v>
      </c>
      <c r="AP16" s="10">
        <v>10</v>
      </c>
      <c r="AQ16" s="10">
        <v>2</v>
      </c>
      <c r="AR16" s="10">
        <v>103</v>
      </c>
      <c r="AS16" s="8"/>
    </row>
    <row r="17" spans="1:45" x14ac:dyDescent="0.2">
      <c r="A17" s="24"/>
      <c r="B17" s="24"/>
      <c r="C17" s="11" t="s">
        <v>118</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8"/>
    </row>
    <row r="18" spans="1:45" x14ac:dyDescent="0.2">
      <c r="A18" s="26"/>
      <c r="B18" s="23" t="s">
        <v>340</v>
      </c>
      <c r="C18" s="9">
        <v>0.21500372940019999</v>
      </c>
      <c r="D18" s="9">
        <v>0.18998478311799999</v>
      </c>
      <c r="E18" s="9">
        <v>0.2360610673414</v>
      </c>
      <c r="F18" s="9">
        <v>0.1421969609015</v>
      </c>
      <c r="G18" s="9">
        <v>0.2280120728119</v>
      </c>
      <c r="H18" s="9">
        <v>0.23955321426840001</v>
      </c>
      <c r="I18" s="9">
        <v>0.22218965428250001</v>
      </c>
      <c r="J18" s="9">
        <v>0.20876726355379999</v>
      </c>
      <c r="K18" s="9">
        <v>0.25119683905660001</v>
      </c>
      <c r="L18" s="9">
        <v>0.21027368429730001</v>
      </c>
      <c r="M18" s="9">
        <v>0.15238119310189999</v>
      </c>
      <c r="N18" s="9">
        <v>0.1119646456906</v>
      </c>
      <c r="O18" s="9">
        <v>0.15900102058400001</v>
      </c>
      <c r="P18" s="9">
        <v>0.1424434647044</v>
      </c>
      <c r="Q18" s="9">
        <v>0.29627407772499997</v>
      </c>
      <c r="R18" s="9">
        <v>0.2587182819687</v>
      </c>
      <c r="S18" s="9">
        <v>0.1943201817846</v>
      </c>
      <c r="T18" s="9">
        <v>0.23537588860379999</v>
      </c>
      <c r="U18" s="9">
        <v>0.13846465438360001</v>
      </c>
      <c r="V18" s="9">
        <v>0.22849412399079999</v>
      </c>
      <c r="W18" s="9">
        <v>0.1787717861335</v>
      </c>
      <c r="X18" s="9">
        <v>0.20487450291939999</v>
      </c>
      <c r="Y18" s="9">
        <v>0.18375877817979999</v>
      </c>
      <c r="Z18" s="9">
        <v>0.25260637360830002</v>
      </c>
      <c r="AA18" s="9">
        <v>0.17072291769949999</v>
      </c>
      <c r="AB18" s="9">
        <v>0.2289225529251</v>
      </c>
      <c r="AC18" s="9">
        <v>0.11353873736639999</v>
      </c>
      <c r="AD18" s="9">
        <v>0.22056459426239999</v>
      </c>
      <c r="AE18" s="9">
        <v>0.1691695924827</v>
      </c>
      <c r="AF18" s="9">
        <v>0.25803728885580002</v>
      </c>
      <c r="AG18" s="9">
        <v>0.22215544394940001</v>
      </c>
      <c r="AH18" s="9">
        <v>0</v>
      </c>
      <c r="AI18" s="9">
        <v>0.28866986549599999</v>
      </c>
      <c r="AJ18" s="9">
        <v>0.24664540947370001</v>
      </c>
      <c r="AK18" s="9">
        <v>0.2272489040024</v>
      </c>
      <c r="AL18" s="9">
        <v>0.21254620668220001</v>
      </c>
      <c r="AM18" s="9">
        <v>0.13856302160020001</v>
      </c>
      <c r="AN18" s="9">
        <v>0.25662328334509998</v>
      </c>
      <c r="AO18" s="9">
        <v>0.7673600146481</v>
      </c>
      <c r="AP18" s="9">
        <v>0.2700503925928</v>
      </c>
      <c r="AQ18" s="9">
        <v>0</v>
      </c>
      <c r="AR18" s="9">
        <v>0.1920162990067</v>
      </c>
      <c r="AS18" s="8"/>
    </row>
    <row r="19" spans="1:45" x14ac:dyDescent="0.2">
      <c r="A19" s="24"/>
      <c r="B19" s="24"/>
      <c r="C19" s="10">
        <v>165</v>
      </c>
      <c r="D19" s="10">
        <v>15</v>
      </c>
      <c r="E19" s="10">
        <v>31</v>
      </c>
      <c r="F19" s="10">
        <v>24</v>
      </c>
      <c r="G19" s="10">
        <v>34</v>
      </c>
      <c r="H19" s="10">
        <v>56</v>
      </c>
      <c r="I19" s="10">
        <v>92</v>
      </c>
      <c r="J19" s="10">
        <v>72</v>
      </c>
      <c r="K19" s="10">
        <v>94</v>
      </c>
      <c r="L19" s="10">
        <v>53</v>
      </c>
      <c r="M19" s="10">
        <v>17</v>
      </c>
      <c r="N19" s="10">
        <v>1</v>
      </c>
      <c r="O19" s="10">
        <v>9</v>
      </c>
      <c r="P19" s="10">
        <v>6</v>
      </c>
      <c r="Q19" s="10">
        <v>43</v>
      </c>
      <c r="R19" s="10">
        <v>24</v>
      </c>
      <c r="S19" s="10">
        <v>26</v>
      </c>
      <c r="T19" s="10">
        <v>35</v>
      </c>
      <c r="U19" s="10">
        <v>22</v>
      </c>
      <c r="V19" s="10">
        <v>13</v>
      </c>
      <c r="W19" s="10">
        <v>10</v>
      </c>
      <c r="X19" s="10">
        <v>6</v>
      </c>
      <c r="Y19" s="10">
        <v>26</v>
      </c>
      <c r="Z19" s="10">
        <v>34</v>
      </c>
      <c r="AA19" s="10">
        <v>14</v>
      </c>
      <c r="AB19" s="10">
        <v>62</v>
      </c>
      <c r="AC19" s="10">
        <v>4</v>
      </c>
      <c r="AD19" s="10">
        <v>24</v>
      </c>
      <c r="AE19" s="10">
        <v>26</v>
      </c>
      <c r="AF19" s="10">
        <v>69</v>
      </c>
      <c r="AG19" s="10">
        <v>40</v>
      </c>
      <c r="AH19" s="10">
        <v>0</v>
      </c>
      <c r="AI19" s="10">
        <v>40</v>
      </c>
      <c r="AJ19" s="10">
        <v>10</v>
      </c>
      <c r="AK19" s="10">
        <v>4</v>
      </c>
      <c r="AL19" s="10">
        <v>6</v>
      </c>
      <c r="AM19" s="10">
        <v>15</v>
      </c>
      <c r="AN19" s="10">
        <v>10</v>
      </c>
      <c r="AO19" s="10">
        <v>2</v>
      </c>
      <c r="AP19" s="10">
        <v>7</v>
      </c>
      <c r="AQ19" s="10">
        <v>0</v>
      </c>
      <c r="AR19" s="10">
        <v>71</v>
      </c>
      <c r="AS19" s="8"/>
    </row>
    <row r="20" spans="1:45" x14ac:dyDescent="0.2">
      <c r="A20" s="24"/>
      <c r="B20" s="24"/>
      <c r="C20" s="11" t="s">
        <v>118</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8"/>
    </row>
    <row r="21" spans="1:45" x14ac:dyDescent="0.2">
      <c r="A21" s="26"/>
      <c r="B21" s="23" t="s">
        <v>56</v>
      </c>
      <c r="C21" s="9">
        <v>1</v>
      </c>
      <c r="D21" s="9">
        <v>1</v>
      </c>
      <c r="E21" s="9">
        <v>1</v>
      </c>
      <c r="F21" s="9">
        <v>1</v>
      </c>
      <c r="G21" s="9">
        <v>1</v>
      </c>
      <c r="H21" s="9">
        <v>1</v>
      </c>
      <c r="I21" s="9">
        <v>1</v>
      </c>
      <c r="J21" s="9">
        <v>1</v>
      </c>
      <c r="K21" s="9">
        <v>1</v>
      </c>
      <c r="L21" s="9">
        <v>1</v>
      </c>
      <c r="M21" s="9">
        <v>1</v>
      </c>
      <c r="N21" s="9">
        <v>1</v>
      </c>
      <c r="O21" s="9">
        <v>1</v>
      </c>
      <c r="P21" s="9">
        <v>1</v>
      </c>
      <c r="Q21" s="9">
        <v>1</v>
      </c>
      <c r="R21" s="9">
        <v>1</v>
      </c>
      <c r="S21" s="9">
        <v>1</v>
      </c>
      <c r="T21" s="9">
        <v>1</v>
      </c>
      <c r="U21" s="9">
        <v>1</v>
      </c>
      <c r="V21" s="9">
        <v>1</v>
      </c>
      <c r="W21" s="9">
        <v>1</v>
      </c>
      <c r="X21" s="9">
        <v>1</v>
      </c>
      <c r="Y21" s="9">
        <v>1</v>
      </c>
      <c r="Z21" s="9">
        <v>1</v>
      </c>
      <c r="AA21" s="9">
        <v>1</v>
      </c>
      <c r="AB21" s="9">
        <v>1</v>
      </c>
      <c r="AC21" s="9">
        <v>1</v>
      </c>
      <c r="AD21" s="9">
        <v>1</v>
      </c>
      <c r="AE21" s="9">
        <v>1</v>
      </c>
      <c r="AF21" s="9">
        <v>1</v>
      </c>
      <c r="AG21" s="9">
        <v>1</v>
      </c>
      <c r="AH21" s="9">
        <v>1</v>
      </c>
      <c r="AI21" s="9">
        <v>1</v>
      </c>
      <c r="AJ21" s="9">
        <v>1</v>
      </c>
      <c r="AK21" s="9">
        <v>1</v>
      </c>
      <c r="AL21" s="9">
        <v>1</v>
      </c>
      <c r="AM21" s="9">
        <v>1</v>
      </c>
      <c r="AN21" s="9">
        <v>1</v>
      </c>
      <c r="AO21" s="9">
        <v>1</v>
      </c>
      <c r="AP21" s="9">
        <v>1</v>
      </c>
      <c r="AQ21" s="9">
        <v>1</v>
      </c>
      <c r="AR21" s="9">
        <v>1</v>
      </c>
      <c r="AS21" s="8"/>
    </row>
    <row r="22" spans="1:45" x14ac:dyDescent="0.2">
      <c r="A22" s="24"/>
      <c r="B22" s="24"/>
      <c r="C22" s="10">
        <v>751</v>
      </c>
      <c r="D22" s="10">
        <v>69</v>
      </c>
      <c r="E22" s="10">
        <v>140</v>
      </c>
      <c r="F22" s="10">
        <v>137</v>
      </c>
      <c r="G22" s="10">
        <v>158</v>
      </c>
      <c r="H22" s="10">
        <v>232</v>
      </c>
      <c r="I22" s="10">
        <v>409</v>
      </c>
      <c r="J22" s="10">
        <v>334</v>
      </c>
      <c r="K22" s="10">
        <v>363</v>
      </c>
      <c r="L22" s="10">
        <v>245</v>
      </c>
      <c r="M22" s="10">
        <v>128</v>
      </c>
      <c r="N22" s="10">
        <v>9</v>
      </c>
      <c r="O22" s="10">
        <v>51</v>
      </c>
      <c r="P22" s="10">
        <v>35</v>
      </c>
      <c r="Q22" s="10">
        <v>147</v>
      </c>
      <c r="R22" s="10">
        <v>88</v>
      </c>
      <c r="S22" s="10">
        <v>118</v>
      </c>
      <c r="T22" s="10">
        <v>179</v>
      </c>
      <c r="U22" s="10">
        <v>133</v>
      </c>
      <c r="V22" s="10">
        <v>59</v>
      </c>
      <c r="W22" s="10">
        <v>40</v>
      </c>
      <c r="X22" s="10">
        <v>36</v>
      </c>
      <c r="Y22" s="10">
        <v>129</v>
      </c>
      <c r="Z22" s="10">
        <v>127</v>
      </c>
      <c r="AA22" s="10">
        <v>80</v>
      </c>
      <c r="AB22" s="10">
        <v>280</v>
      </c>
      <c r="AC22" s="10">
        <v>39</v>
      </c>
      <c r="AD22" s="10">
        <v>104</v>
      </c>
      <c r="AE22" s="10">
        <v>134</v>
      </c>
      <c r="AF22" s="10">
        <v>274</v>
      </c>
      <c r="AG22" s="10">
        <v>190</v>
      </c>
      <c r="AH22" s="10">
        <v>7</v>
      </c>
      <c r="AI22" s="10">
        <v>144</v>
      </c>
      <c r="AJ22" s="10">
        <v>40</v>
      </c>
      <c r="AK22" s="10">
        <v>14</v>
      </c>
      <c r="AL22" s="10">
        <v>29</v>
      </c>
      <c r="AM22" s="10">
        <v>93</v>
      </c>
      <c r="AN22" s="10">
        <v>36</v>
      </c>
      <c r="AO22" s="10">
        <v>3</v>
      </c>
      <c r="AP22" s="10">
        <v>24</v>
      </c>
      <c r="AQ22" s="10">
        <v>6</v>
      </c>
      <c r="AR22" s="10">
        <v>362</v>
      </c>
      <c r="AS22" s="8"/>
    </row>
    <row r="23" spans="1:45" x14ac:dyDescent="0.2">
      <c r="A23" s="24"/>
      <c r="B23" s="24"/>
      <c r="C23" s="11" t="s">
        <v>118</v>
      </c>
      <c r="D23" s="11" t="s">
        <v>118</v>
      </c>
      <c r="E23" s="11" t="s">
        <v>118</v>
      </c>
      <c r="F23" s="11" t="s">
        <v>118</v>
      </c>
      <c r="G23" s="11" t="s">
        <v>118</v>
      </c>
      <c r="H23" s="11" t="s">
        <v>118</v>
      </c>
      <c r="I23" s="11" t="s">
        <v>118</v>
      </c>
      <c r="J23" s="11" t="s">
        <v>118</v>
      </c>
      <c r="K23" s="11" t="s">
        <v>118</v>
      </c>
      <c r="L23" s="11" t="s">
        <v>118</v>
      </c>
      <c r="M23" s="11" t="s">
        <v>118</v>
      </c>
      <c r="N23" s="11" t="s">
        <v>118</v>
      </c>
      <c r="O23" s="11" t="s">
        <v>118</v>
      </c>
      <c r="P23" s="11" t="s">
        <v>118</v>
      </c>
      <c r="Q23" s="11" t="s">
        <v>118</v>
      </c>
      <c r="R23" s="11" t="s">
        <v>118</v>
      </c>
      <c r="S23" s="11" t="s">
        <v>118</v>
      </c>
      <c r="T23" s="11" t="s">
        <v>118</v>
      </c>
      <c r="U23" s="11" t="s">
        <v>118</v>
      </c>
      <c r="V23" s="11" t="s">
        <v>118</v>
      </c>
      <c r="W23" s="11" t="s">
        <v>118</v>
      </c>
      <c r="X23" s="11" t="s">
        <v>118</v>
      </c>
      <c r="Y23" s="11" t="s">
        <v>118</v>
      </c>
      <c r="Z23" s="11" t="s">
        <v>118</v>
      </c>
      <c r="AA23" s="11" t="s">
        <v>118</v>
      </c>
      <c r="AB23" s="11" t="s">
        <v>118</v>
      </c>
      <c r="AC23" s="11" t="s">
        <v>118</v>
      </c>
      <c r="AD23" s="11" t="s">
        <v>118</v>
      </c>
      <c r="AE23" s="11" t="s">
        <v>118</v>
      </c>
      <c r="AF23" s="11" t="s">
        <v>118</v>
      </c>
      <c r="AG23" s="11" t="s">
        <v>118</v>
      </c>
      <c r="AH23" s="11" t="s">
        <v>118</v>
      </c>
      <c r="AI23" s="11" t="s">
        <v>118</v>
      </c>
      <c r="AJ23" s="11" t="s">
        <v>118</v>
      </c>
      <c r="AK23" s="11" t="s">
        <v>118</v>
      </c>
      <c r="AL23" s="11" t="s">
        <v>118</v>
      </c>
      <c r="AM23" s="11" t="s">
        <v>118</v>
      </c>
      <c r="AN23" s="11" t="s">
        <v>118</v>
      </c>
      <c r="AO23" s="11" t="s">
        <v>118</v>
      </c>
      <c r="AP23" s="11" t="s">
        <v>118</v>
      </c>
      <c r="AQ23" s="11" t="s">
        <v>118</v>
      </c>
      <c r="AR23" s="11" t="s">
        <v>118</v>
      </c>
      <c r="AS23" s="8"/>
    </row>
    <row r="24" spans="1:45" x14ac:dyDescent="0.2">
      <c r="A24" s="13" t="s">
        <v>348</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20"/>
    </row>
    <row r="25" spans="1:45" x14ac:dyDescent="0.2">
      <c r="A25" s="15" t="s">
        <v>135</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row>
  </sheetData>
  <mergeCells count="17">
    <mergeCell ref="AP2:AR2"/>
    <mergeCell ref="A2:C2"/>
    <mergeCell ref="A3:B5"/>
    <mergeCell ref="B6:B8"/>
    <mergeCell ref="B9:B11"/>
    <mergeCell ref="AI3:AR3"/>
    <mergeCell ref="D3:H3"/>
    <mergeCell ref="I3:J3"/>
    <mergeCell ref="K3:N3"/>
    <mergeCell ref="O3:U3"/>
    <mergeCell ref="V3:AB3"/>
    <mergeCell ref="AC3:AH3"/>
    <mergeCell ref="B12:B14"/>
    <mergeCell ref="B15:B17"/>
    <mergeCell ref="B18:B20"/>
    <mergeCell ref="B21:B23"/>
    <mergeCell ref="A6:A23"/>
  </mergeCells>
  <hyperlinks>
    <hyperlink ref="A1" location="'TOC'!A1:A1" display="Back to TOC" xr:uid="{00000000-0004-0000-13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S25"/>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349</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350</v>
      </c>
      <c r="B6" s="23" t="s">
        <v>336</v>
      </c>
      <c r="C6" s="9">
        <v>0.51276751668279996</v>
      </c>
      <c r="D6" s="9">
        <v>0.56654170864770004</v>
      </c>
      <c r="E6" s="9">
        <v>0.47199345955040001</v>
      </c>
      <c r="F6" s="9">
        <v>0.47852644953270002</v>
      </c>
      <c r="G6" s="9">
        <v>0.48073838802340002</v>
      </c>
      <c r="H6" s="9">
        <v>0.55496282663560004</v>
      </c>
      <c r="I6" s="9">
        <v>0.54039474927679998</v>
      </c>
      <c r="J6" s="9">
        <v>0.48104340222870001</v>
      </c>
      <c r="K6" s="9">
        <v>0.54277989305789998</v>
      </c>
      <c r="L6" s="9">
        <v>0.53135725303409997</v>
      </c>
      <c r="M6" s="9">
        <v>0.41197569767850001</v>
      </c>
      <c r="N6" s="9">
        <v>0.57449368537730006</v>
      </c>
      <c r="O6" s="9">
        <v>0.41969502022639998</v>
      </c>
      <c r="P6" s="9">
        <v>0.44474037772890002</v>
      </c>
      <c r="Q6" s="9">
        <v>0.52487445690000001</v>
      </c>
      <c r="R6" s="9">
        <v>0.50071769424590007</v>
      </c>
      <c r="S6" s="9">
        <v>0.48485221246780003</v>
      </c>
      <c r="T6" s="9">
        <v>0.55046902477089998</v>
      </c>
      <c r="U6" s="9">
        <v>0.55683754787579998</v>
      </c>
      <c r="V6" s="9">
        <v>0.69980201088990002</v>
      </c>
      <c r="W6" s="9">
        <v>0.57694004238020002</v>
      </c>
      <c r="X6" s="9">
        <v>0.63351164447270003</v>
      </c>
      <c r="Y6" s="9">
        <v>0.41556417709310001</v>
      </c>
      <c r="Z6" s="9">
        <v>0.50137933974760007</v>
      </c>
      <c r="AA6" s="9">
        <v>0.44434548861380002</v>
      </c>
      <c r="AB6" s="9">
        <v>0.51901679437339998</v>
      </c>
      <c r="AC6" s="9">
        <v>0.70823030263940001</v>
      </c>
      <c r="AD6" s="9">
        <v>0.58490502649609999</v>
      </c>
      <c r="AE6" s="9">
        <v>0.40184545319870002</v>
      </c>
      <c r="AF6" s="9">
        <v>0.50945983242860005</v>
      </c>
      <c r="AG6" s="9">
        <v>0.52346459585460003</v>
      </c>
      <c r="AH6" s="9">
        <v>0.40403238354889998</v>
      </c>
      <c r="AI6" s="9">
        <v>0.70073094933929991</v>
      </c>
      <c r="AJ6" s="9">
        <v>0.45835199157899997</v>
      </c>
      <c r="AK6" s="9">
        <v>0.37805958198970002</v>
      </c>
      <c r="AL6" s="9">
        <v>0.59424726988709997</v>
      </c>
      <c r="AM6" s="9">
        <v>0.45258824303849998</v>
      </c>
      <c r="AN6" s="9">
        <v>0.45876750154079998</v>
      </c>
      <c r="AO6" s="9">
        <v>0.7673600146481</v>
      </c>
      <c r="AP6" s="9">
        <v>0.50451600581680001</v>
      </c>
      <c r="AQ6" s="9">
        <v>0.23778564270120001</v>
      </c>
      <c r="AR6" s="9">
        <v>0.46531346960759989</v>
      </c>
      <c r="AS6" s="8"/>
    </row>
    <row r="7" spans="1:45" x14ac:dyDescent="0.2">
      <c r="A7" s="24"/>
      <c r="B7" s="24"/>
      <c r="C7" s="10">
        <v>394</v>
      </c>
      <c r="D7" s="10">
        <v>40</v>
      </c>
      <c r="E7" s="10">
        <v>71</v>
      </c>
      <c r="F7" s="10">
        <v>70</v>
      </c>
      <c r="G7" s="10">
        <v>78</v>
      </c>
      <c r="H7" s="10">
        <v>129</v>
      </c>
      <c r="I7" s="10">
        <v>225</v>
      </c>
      <c r="J7" s="10">
        <v>165</v>
      </c>
      <c r="K7" s="10">
        <v>199</v>
      </c>
      <c r="L7" s="10">
        <v>138</v>
      </c>
      <c r="M7" s="10">
        <v>50</v>
      </c>
      <c r="N7" s="10">
        <v>4</v>
      </c>
      <c r="O7" s="10">
        <v>23</v>
      </c>
      <c r="P7" s="10">
        <v>15</v>
      </c>
      <c r="Q7" s="10">
        <v>81</v>
      </c>
      <c r="R7" s="10">
        <v>48</v>
      </c>
      <c r="S7" s="10">
        <v>62</v>
      </c>
      <c r="T7" s="10">
        <v>99</v>
      </c>
      <c r="U7" s="10">
        <v>66</v>
      </c>
      <c r="V7" s="10">
        <v>41</v>
      </c>
      <c r="W7" s="10">
        <v>25</v>
      </c>
      <c r="X7" s="10">
        <v>23</v>
      </c>
      <c r="Y7" s="10">
        <v>53</v>
      </c>
      <c r="Z7" s="10">
        <v>67</v>
      </c>
      <c r="AA7" s="10">
        <v>38</v>
      </c>
      <c r="AB7" s="10">
        <v>147</v>
      </c>
      <c r="AC7" s="10">
        <v>24</v>
      </c>
      <c r="AD7" s="10">
        <v>65</v>
      </c>
      <c r="AE7" s="10">
        <v>56</v>
      </c>
      <c r="AF7" s="10">
        <v>146</v>
      </c>
      <c r="AG7" s="10">
        <v>98</v>
      </c>
      <c r="AH7" s="10">
        <v>3</v>
      </c>
      <c r="AI7" s="10">
        <v>96</v>
      </c>
      <c r="AJ7" s="10">
        <v>20</v>
      </c>
      <c r="AK7" s="10">
        <v>8</v>
      </c>
      <c r="AL7" s="10">
        <v>16</v>
      </c>
      <c r="AM7" s="10">
        <v>44</v>
      </c>
      <c r="AN7" s="10">
        <v>19</v>
      </c>
      <c r="AO7" s="10">
        <v>2</v>
      </c>
      <c r="AP7" s="10">
        <v>9</v>
      </c>
      <c r="AQ7" s="10">
        <v>3</v>
      </c>
      <c r="AR7" s="10">
        <v>177</v>
      </c>
      <c r="AS7" s="8"/>
    </row>
    <row r="8" spans="1:45" x14ac:dyDescent="0.2">
      <c r="A8" s="24"/>
      <c r="B8" s="24"/>
      <c r="C8" s="11" t="s">
        <v>118</v>
      </c>
      <c r="D8" s="11"/>
      <c r="E8" s="11"/>
      <c r="F8" s="11"/>
      <c r="G8" s="11"/>
      <c r="H8" s="11"/>
      <c r="I8" s="11"/>
      <c r="J8" s="11"/>
      <c r="K8" s="11"/>
      <c r="L8" s="11"/>
      <c r="M8" s="11"/>
      <c r="N8" s="11"/>
      <c r="O8" s="11"/>
      <c r="P8" s="11"/>
      <c r="Q8" s="11"/>
      <c r="R8" s="11"/>
      <c r="S8" s="11"/>
      <c r="T8" s="11"/>
      <c r="U8" s="11"/>
      <c r="V8" s="12" t="s">
        <v>133</v>
      </c>
      <c r="W8" s="11"/>
      <c r="X8" s="11"/>
      <c r="Y8" s="11"/>
      <c r="Z8" s="11"/>
      <c r="AA8" s="11"/>
      <c r="AB8" s="11"/>
      <c r="AC8" s="12" t="s">
        <v>202</v>
      </c>
      <c r="AD8" s="11"/>
      <c r="AE8" s="11"/>
      <c r="AF8" s="11"/>
      <c r="AG8" s="11"/>
      <c r="AH8" s="11"/>
      <c r="AI8" s="12" t="s">
        <v>164</v>
      </c>
      <c r="AJ8" s="11"/>
      <c r="AK8" s="11"/>
      <c r="AL8" s="11"/>
      <c r="AM8" s="11"/>
      <c r="AN8" s="11"/>
      <c r="AO8" s="11"/>
      <c r="AP8" s="11"/>
      <c r="AQ8" s="11"/>
      <c r="AR8" s="11"/>
      <c r="AS8" s="8"/>
    </row>
    <row r="9" spans="1:45" x14ac:dyDescent="0.2">
      <c r="A9" s="26"/>
      <c r="B9" s="23" t="s">
        <v>337</v>
      </c>
      <c r="C9" s="9">
        <v>0.3411040559854</v>
      </c>
      <c r="D9" s="9">
        <v>0.2657421364393</v>
      </c>
      <c r="E9" s="9">
        <v>0.4473922035724</v>
      </c>
      <c r="F9" s="9">
        <v>0.31043115063060001</v>
      </c>
      <c r="G9" s="9">
        <v>0.32915709039960001</v>
      </c>
      <c r="H9" s="9">
        <v>0.34236095667889999</v>
      </c>
      <c r="I9" s="9">
        <v>0.31136697579650002</v>
      </c>
      <c r="J9" s="9">
        <v>0.37478239521200002</v>
      </c>
      <c r="K9" s="9">
        <v>0.35303709121819998</v>
      </c>
      <c r="L9" s="9">
        <v>0.32466742665859999</v>
      </c>
      <c r="M9" s="9">
        <v>0.36354531673719997</v>
      </c>
      <c r="N9" s="9">
        <v>6.0160991142999998E-2</v>
      </c>
      <c r="O9" s="9">
        <v>0.42984772237469998</v>
      </c>
      <c r="P9" s="9">
        <v>0.45671695256970002</v>
      </c>
      <c r="Q9" s="9">
        <v>0.31869026699589997</v>
      </c>
      <c r="R9" s="9">
        <v>0.30528892568429999</v>
      </c>
      <c r="S9" s="9">
        <v>0.33835950937440001</v>
      </c>
      <c r="T9" s="9">
        <v>0.35841837302890001</v>
      </c>
      <c r="U9" s="9">
        <v>0.2864427724684</v>
      </c>
      <c r="V9" s="9">
        <v>0.19253556586170001</v>
      </c>
      <c r="W9" s="9">
        <v>0.39361503219440003</v>
      </c>
      <c r="X9" s="9">
        <v>0.3526283952473</v>
      </c>
      <c r="Y9" s="9">
        <v>0.39038088222939998</v>
      </c>
      <c r="Z9" s="9">
        <v>0.33400115506939998</v>
      </c>
      <c r="AA9" s="9">
        <v>0.41020249465809999</v>
      </c>
      <c r="AB9" s="9">
        <v>0.3191027918414</v>
      </c>
      <c r="AC9" s="9">
        <v>0.14961436565440001</v>
      </c>
      <c r="AD9" s="9">
        <v>0.31970971352069999</v>
      </c>
      <c r="AE9" s="9">
        <v>0.46210365699479999</v>
      </c>
      <c r="AF9" s="9">
        <v>0.32426797736919999</v>
      </c>
      <c r="AG9" s="9">
        <v>0.31487617524259998</v>
      </c>
      <c r="AH9" s="9">
        <v>0.43551833596860001</v>
      </c>
      <c r="AI9" s="9">
        <v>0.20864235533270001</v>
      </c>
      <c r="AJ9" s="9">
        <v>0.34899691475369998</v>
      </c>
      <c r="AK9" s="9">
        <v>0.19459633175800001</v>
      </c>
      <c r="AL9" s="9">
        <v>0.35937657893989999</v>
      </c>
      <c r="AM9" s="9">
        <v>0.3680097105729</v>
      </c>
      <c r="AN9" s="9">
        <v>0.46017901286570001</v>
      </c>
      <c r="AO9" s="9">
        <v>0.23263998535200001</v>
      </c>
      <c r="AP9" s="9">
        <v>0.36831556339290011</v>
      </c>
      <c r="AQ9" s="9">
        <v>0.56807185833109997</v>
      </c>
      <c r="AR9" s="9">
        <v>0.37666390517449999</v>
      </c>
      <c r="AS9" s="8"/>
    </row>
    <row r="10" spans="1:45" x14ac:dyDescent="0.2">
      <c r="A10" s="24"/>
      <c r="B10" s="24"/>
      <c r="C10" s="10">
        <v>251</v>
      </c>
      <c r="D10" s="10">
        <v>18</v>
      </c>
      <c r="E10" s="10">
        <v>53</v>
      </c>
      <c r="F10" s="10">
        <v>46</v>
      </c>
      <c r="G10" s="10">
        <v>52</v>
      </c>
      <c r="H10" s="10">
        <v>75</v>
      </c>
      <c r="I10" s="10">
        <v>128</v>
      </c>
      <c r="J10" s="10">
        <v>120</v>
      </c>
      <c r="K10" s="10">
        <v>126</v>
      </c>
      <c r="L10" s="10">
        <v>72</v>
      </c>
      <c r="M10" s="10">
        <v>51</v>
      </c>
      <c r="N10" s="10">
        <v>1</v>
      </c>
      <c r="O10" s="10">
        <v>22</v>
      </c>
      <c r="P10" s="10">
        <v>14</v>
      </c>
      <c r="Q10" s="10">
        <v>47</v>
      </c>
      <c r="R10" s="10">
        <v>24</v>
      </c>
      <c r="S10" s="10">
        <v>36</v>
      </c>
      <c r="T10" s="10">
        <v>62</v>
      </c>
      <c r="U10" s="10">
        <v>46</v>
      </c>
      <c r="V10" s="10">
        <v>11</v>
      </c>
      <c r="W10" s="10">
        <v>13</v>
      </c>
      <c r="X10" s="10">
        <v>12</v>
      </c>
      <c r="Y10" s="10">
        <v>51</v>
      </c>
      <c r="Z10" s="10">
        <v>48</v>
      </c>
      <c r="AA10" s="10">
        <v>26</v>
      </c>
      <c r="AB10" s="10">
        <v>90</v>
      </c>
      <c r="AC10" s="10">
        <v>8</v>
      </c>
      <c r="AD10" s="10">
        <v>31</v>
      </c>
      <c r="AE10" s="10">
        <v>59</v>
      </c>
      <c r="AF10" s="10">
        <v>92</v>
      </c>
      <c r="AG10" s="10">
        <v>57</v>
      </c>
      <c r="AH10" s="10">
        <v>3</v>
      </c>
      <c r="AI10" s="10">
        <v>34</v>
      </c>
      <c r="AJ10" s="10">
        <v>13</v>
      </c>
      <c r="AK10" s="10">
        <v>3</v>
      </c>
      <c r="AL10" s="10">
        <v>11</v>
      </c>
      <c r="AM10" s="10">
        <v>38</v>
      </c>
      <c r="AN10" s="10">
        <v>13</v>
      </c>
      <c r="AO10" s="10">
        <v>1</v>
      </c>
      <c r="AP10" s="10">
        <v>11</v>
      </c>
      <c r="AQ10" s="10">
        <v>2</v>
      </c>
      <c r="AR10" s="10">
        <v>125</v>
      </c>
      <c r="AS10" s="8"/>
    </row>
    <row r="11" spans="1:45" x14ac:dyDescent="0.2">
      <c r="A11" s="24"/>
      <c r="B11" s="24"/>
      <c r="C11" s="11" t="s">
        <v>118</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2" t="s">
        <v>119</v>
      </c>
      <c r="AF11" s="11"/>
      <c r="AG11" s="11"/>
      <c r="AH11" s="11"/>
      <c r="AI11" s="11"/>
      <c r="AJ11" s="11"/>
      <c r="AK11" s="11"/>
      <c r="AL11" s="11"/>
      <c r="AM11" s="11"/>
      <c r="AN11" s="11"/>
      <c r="AO11" s="11"/>
      <c r="AP11" s="11"/>
      <c r="AQ11" s="11"/>
      <c r="AR11" s="11"/>
      <c r="AS11" s="8"/>
    </row>
    <row r="12" spans="1:45" x14ac:dyDescent="0.2">
      <c r="A12" s="26"/>
      <c r="B12" s="23" t="s">
        <v>338</v>
      </c>
      <c r="C12" s="9">
        <v>9.664209567083E-2</v>
      </c>
      <c r="D12" s="9">
        <v>0.14123547757900001</v>
      </c>
      <c r="E12" s="9">
        <v>5.4967313584859998E-2</v>
      </c>
      <c r="F12" s="9">
        <v>0.1110676718399</v>
      </c>
      <c r="G12" s="9">
        <v>0.116393267253</v>
      </c>
      <c r="H12" s="9">
        <v>6.8725088692009995E-2</v>
      </c>
      <c r="I12" s="9">
        <v>9.8546034628299986E-2</v>
      </c>
      <c r="J12" s="9">
        <v>9.3776143802849987E-2</v>
      </c>
      <c r="K12" s="9">
        <v>7.4911426803660003E-2</v>
      </c>
      <c r="L12" s="9">
        <v>6.960772713551E-2</v>
      </c>
      <c r="M12" s="9">
        <v>0.1765298735004</v>
      </c>
      <c r="N12" s="9">
        <v>0.17276915112810001</v>
      </c>
      <c r="O12" s="9">
        <v>0.13122966439469999</v>
      </c>
      <c r="P12" s="9">
        <v>8.3605691842910002E-2</v>
      </c>
      <c r="Q12" s="9">
        <v>0.119811898076</v>
      </c>
      <c r="R12" s="9">
        <v>0.1234838352457</v>
      </c>
      <c r="S12" s="9">
        <v>0.1157191158347</v>
      </c>
      <c r="T12" s="9">
        <v>5.3714599960329998E-2</v>
      </c>
      <c r="U12" s="9">
        <v>7.5586965695750005E-2</v>
      </c>
      <c r="V12" s="9">
        <v>3.7797011175370002E-2</v>
      </c>
      <c r="W12" s="9">
        <v>1.5333827941270001E-2</v>
      </c>
      <c r="X12" s="9">
        <v>0</v>
      </c>
      <c r="Y12" s="9">
        <v>0.15748110876060001</v>
      </c>
      <c r="Z12" s="9">
        <v>8.6099140478250014E-2</v>
      </c>
      <c r="AA12" s="9">
        <v>8.4847363828629993E-2</v>
      </c>
      <c r="AB12" s="9">
        <v>0.1183447844452</v>
      </c>
      <c r="AC12" s="9">
        <v>3.064844821357E-2</v>
      </c>
      <c r="AD12" s="9">
        <v>8.1778701878460008E-2</v>
      </c>
      <c r="AE12" s="9">
        <v>8.3308535874529993E-2</v>
      </c>
      <c r="AF12" s="9">
        <v>0.1155944962246</v>
      </c>
      <c r="AG12" s="9">
        <v>0.1085609642168</v>
      </c>
      <c r="AH12" s="9">
        <v>0.16044928048250001</v>
      </c>
      <c r="AI12" s="9">
        <v>6.3377529179819994E-2</v>
      </c>
      <c r="AJ12" s="9">
        <v>0.12836160530080001</v>
      </c>
      <c r="AK12" s="9">
        <v>0.17990063880089999</v>
      </c>
      <c r="AL12" s="9">
        <v>2.3630120110280001E-2</v>
      </c>
      <c r="AM12" s="9">
        <v>0.101636667582</v>
      </c>
      <c r="AN12" s="9">
        <v>8.1053485593500008E-2</v>
      </c>
      <c r="AO12" s="9">
        <v>0</v>
      </c>
      <c r="AP12" s="9">
        <v>4.4409644521139997E-2</v>
      </c>
      <c r="AQ12" s="9">
        <v>0.1941424989677</v>
      </c>
      <c r="AR12" s="9">
        <v>0.1115172814345</v>
      </c>
      <c r="AS12" s="8"/>
    </row>
    <row r="13" spans="1:45" x14ac:dyDescent="0.2">
      <c r="A13" s="24"/>
      <c r="B13" s="24"/>
      <c r="C13" s="10">
        <v>70</v>
      </c>
      <c r="D13" s="10">
        <v>8</v>
      </c>
      <c r="E13" s="10">
        <v>10</v>
      </c>
      <c r="F13" s="10">
        <v>12</v>
      </c>
      <c r="G13" s="10">
        <v>20</v>
      </c>
      <c r="H13" s="10">
        <v>18</v>
      </c>
      <c r="I13" s="10">
        <v>36</v>
      </c>
      <c r="J13" s="10">
        <v>33</v>
      </c>
      <c r="K13" s="10">
        <v>28</v>
      </c>
      <c r="L13" s="10">
        <v>18</v>
      </c>
      <c r="M13" s="10">
        <v>20</v>
      </c>
      <c r="N13" s="10">
        <v>2</v>
      </c>
      <c r="O13" s="10">
        <v>5</v>
      </c>
      <c r="P13" s="10">
        <v>5</v>
      </c>
      <c r="Q13" s="10">
        <v>13</v>
      </c>
      <c r="R13" s="10">
        <v>9</v>
      </c>
      <c r="S13" s="10">
        <v>15</v>
      </c>
      <c r="T13" s="10">
        <v>11</v>
      </c>
      <c r="U13" s="10">
        <v>12</v>
      </c>
      <c r="V13" s="10">
        <v>3</v>
      </c>
      <c r="W13" s="10">
        <v>1</v>
      </c>
      <c r="X13" s="10">
        <v>0</v>
      </c>
      <c r="Y13" s="10">
        <v>20</v>
      </c>
      <c r="Z13" s="10">
        <v>6</v>
      </c>
      <c r="AA13" s="10">
        <v>9</v>
      </c>
      <c r="AB13" s="10">
        <v>31</v>
      </c>
      <c r="AC13" s="10">
        <v>2</v>
      </c>
      <c r="AD13" s="10">
        <v>6</v>
      </c>
      <c r="AE13" s="10">
        <v>12</v>
      </c>
      <c r="AF13" s="10">
        <v>26</v>
      </c>
      <c r="AG13" s="10">
        <v>23</v>
      </c>
      <c r="AH13" s="10">
        <v>1</v>
      </c>
      <c r="AI13" s="10">
        <v>9</v>
      </c>
      <c r="AJ13" s="10">
        <v>3</v>
      </c>
      <c r="AK13" s="10">
        <v>2</v>
      </c>
      <c r="AL13" s="10">
        <v>1</v>
      </c>
      <c r="AM13" s="10">
        <v>7</v>
      </c>
      <c r="AN13" s="10">
        <v>4</v>
      </c>
      <c r="AO13" s="10">
        <v>0</v>
      </c>
      <c r="AP13" s="10">
        <v>2</v>
      </c>
      <c r="AQ13" s="10">
        <v>1</v>
      </c>
      <c r="AR13" s="10">
        <v>41</v>
      </c>
      <c r="AS13" s="8"/>
    </row>
    <row r="14" spans="1:45" x14ac:dyDescent="0.2">
      <c r="A14" s="24"/>
      <c r="B14" s="24"/>
      <c r="C14" s="11" t="s">
        <v>118</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8"/>
    </row>
    <row r="15" spans="1:45" x14ac:dyDescent="0.2">
      <c r="A15" s="26"/>
      <c r="B15" s="23" t="s">
        <v>339</v>
      </c>
      <c r="C15" s="9">
        <v>4.1070173562499999E-2</v>
      </c>
      <c r="D15" s="9">
        <v>1.032582378601E-2</v>
      </c>
      <c r="E15" s="9">
        <v>2.07771024908E-2</v>
      </c>
      <c r="F15" s="9">
        <v>6.8166625411929999E-2</v>
      </c>
      <c r="G15" s="9">
        <v>7.3711254324039993E-2</v>
      </c>
      <c r="H15" s="9">
        <v>3.3951127993549997E-2</v>
      </c>
      <c r="I15" s="9">
        <v>4.0509208943229999E-2</v>
      </c>
      <c r="J15" s="9">
        <v>4.2675087246160003E-2</v>
      </c>
      <c r="K15" s="9">
        <v>2.118943681428E-2</v>
      </c>
      <c r="L15" s="9">
        <v>6.500345150853E-2</v>
      </c>
      <c r="M15" s="9">
        <v>4.3982026264200003E-2</v>
      </c>
      <c r="N15" s="9">
        <v>0.1192976606733</v>
      </c>
      <c r="O15" s="9">
        <v>1.9227593004220001E-2</v>
      </c>
      <c r="P15" s="9">
        <v>0</v>
      </c>
      <c r="Q15" s="9">
        <v>2.6163637984480001E-2</v>
      </c>
      <c r="R15" s="9">
        <v>5.3299291643770001E-2</v>
      </c>
      <c r="S15" s="9">
        <v>6.1069162323090002E-2</v>
      </c>
      <c r="T15" s="9">
        <v>3.7398002239929999E-2</v>
      </c>
      <c r="U15" s="9">
        <v>6.1139630236350002E-2</v>
      </c>
      <c r="V15" s="9">
        <v>6.9865412072979999E-2</v>
      </c>
      <c r="W15" s="9">
        <v>1.4111097484099999E-2</v>
      </c>
      <c r="X15" s="9">
        <v>0</v>
      </c>
      <c r="Y15" s="9">
        <v>2.263451064103E-2</v>
      </c>
      <c r="Z15" s="9">
        <v>7.2797958548870001E-2</v>
      </c>
      <c r="AA15" s="9">
        <v>6.0604652899520002E-2</v>
      </c>
      <c r="AB15" s="9">
        <v>3.1377853215260001E-2</v>
      </c>
      <c r="AC15" s="9">
        <v>0.11150688349270001</v>
      </c>
      <c r="AD15" s="9">
        <v>7.6614891473949986E-3</v>
      </c>
      <c r="AE15" s="9">
        <v>4.9122371392710001E-2</v>
      </c>
      <c r="AF15" s="9">
        <v>4.6082737966770003E-2</v>
      </c>
      <c r="AG15" s="9">
        <v>3.0944287706889999E-2</v>
      </c>
      <c r="AH15" s="9">
        <v>0</v>
      </c>
      <c r="AI15" s="9">
        <v>2.7249166148220001E-2</v>
      </c>
      <c r="AJ15" s="9">
        <v>5.279001279639E-2</v>
      </c>
      <c r="AK15" s="9">
        <v>0.24744344745140001</v>
      </c>
      <c r="AL15" s="9">
        <v>0</v>
      </c>
      <c r="AM15" s="9">
        <v>7.7765378806640001E-2</v>
      </c>
      <c r="AN15" s="9">
        <v>0</v>
      </c>
      <c r="AO15" s="9">
        <v>0</v>
      </c>
      <c r="AP15" s="9">
        <v>1.8798308904350001E-2</v>
      </c>
      <c r="AQ15" s="9">
        <v>0</v>
      </c>
      <c r="AR15" s="9">
        <v>3.5908130314829999E-2</v>
      </c>
      <c r="AS15" s="8"/>
    </row>
    <row r="16" spans="1:45" x14ac:dyDescent="0.2">
      <c r="A16" s="24"/>
      <c r="B16" s="24"/>
      <c r="C16" s="10">
        <v>30</v>
      </c>
      <c r="D16" s="10">
        <v>1</v>
      </c>
      <c r="E16" s="10">
        <v>5</v>
      </c>
      <c r="F16" s="10">
        <v>6</v>
      </c>
      <c r="G16" s="10">
        <v>8</v>
      </c>
      <c r="H16" s="10">
        <v>10</v>
      </c>
      <c r="I16" s="10">
        <v>17</v>
      </c>
      <c r="J16" s="10">
        <v>13</v>
      </c>
      <c r="K16" s="10">
        <v>8</v>
      </c>
      <c r="L16" s="10">
        <v>15</v>
      </c>
      <c r="M16" s="10">
        <v>6</v>
      </c>
      <c r="N16" s="10">
        <v>1</v>
      </c>
      <c r="O16" s="10">
        <v>1</v>
      </c>
      <c r="P16" s="10">
        <v>0</v>
      </c>
      <c r="Q16" s="10">
        <v>4</v>
      </c>
      <c r="R16" s="10">
        <v>6</v>
      </c>
      <c r="S16" s="10">
        <v>5</v>
      </c>
      <c r="T16" s="10">
        <v>7</v>
      </c>
      <c r="U16" s="10">
        <v>7</v>
      </c>
      <c r="V16" s="10">
        <v>4</v>
      </c>
      <c r="W16" s="10">
        <v>1</v>
      </c>
      <c r="X16" s="10">
        <v>0</v>
      </c>
      <c r="Y16" s="10">
        <v>3</v>
      </c>
      <c r="Z16" s="10">
        <v>5</v>
      </c>
      <c r="AA16" s="10">
        <v>7</v>
      </c>
      <c r="AB16" s="10">
        <v>10</v>
      </c>
      <c r="AC16" s="10">
        <v>5</v>
      </c>
      <c r="AD16" s="10">
        <v>1</v>
      </c>
      <c r="AE16" s="10">
        <v>6</v>
      </c>
      <c r="AF16" s="10">
        <v>9</v>
      </c>
      <c r="AG16" s="10">
        <v>9</v>
      </c>
      <c r="AH16" s="10">
        <v>0</v>
      </c>
      <c r="AI16" s="10">
        <v>5</v>
      </c>
      <c r="AJ16" s="10">
        <v>3</v>
      </c>
      <c r="AK16" s="10">
        <v>1</v>
      </c>
      <c r="AL16" s="10">
        <v>0</v>
      </c>
      <c r="AM16" s="10">
        <v>4</v>
      </c>
      <c r="AN16" s="10">
        <v>0</v>
      </c>
      <c r="AO16" s="10">
        <v>0</v>
      </c>
      <c r="AP16" s="10">
        <v>1</v>
      </c>
      <c r="AQ16" s="10">
        <v>0</v>
      </c>
      <c r="AR16" s="10">
        <v>16</v>
      </c>
      <c r="AS16" s="8"/>
    </row>
    <row r="17" spans="1:45" x14ac:dyDescent="0.2">
      <c r="A17" s="24"/>
      <c r="B17" s="24"/>
      <c r="C17" s="11" t="s">
        <v>118</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2" t="s">
        <v>125</v>
      </c>
      <c r="AD17" s="11"/>
      <c r="AE17" s="11"/>
      <c r="AF17" s="11"/>
      <c r="AG17" s="11"/>
      <c r="AH17" s="11"/>
      <c r="AI17" s="11"/>
      <c r="AJ17" s="11"/>
      <c r="AK17" s="11"/>
      <c r="AL17" s="11"/>
      <c r="AM17" s="11"/>
      <c r="AN17" s="11"/>
      <c r="AO17" s="11"/>
      <c r="AP17" s="11"/>
      <c r="AQ17" s="11"/>
      <c r="AR17" s="11"/>
      <c r="AS17" s="8"/>
    </row>
    <row r="18" spans="1:45" x14ac:dyDescent="0.2">
      <c r="A18" s="26"/>
      <c r="B18" s="23" t="s">
        <v>340</v>
      </c>
      <c r="C18" s="9">
        <v>8.4161580984899991E-3</v>
      </c>
      <c r="D18" s="9">
        <v>1.6154853547979998E-2</v>
      </c>
      <c r="E18" s="9">
        <v>4.8699208015290001E-3</v>
      </c>
      <c r="F18" s="9">
        <v>3.1808102584900001E-2</v>
      </c>
      <c r="G18" s="9">
        <v>0</v>
      </c>
      <c r="H18" s="9">
        <v>0</v>
      </c>
      <c r="I18" s="9">
        <v>9.1830313552090006E-3</v>
      </c>
      <c r="J18" s="9">
        <v>7.7229715102190002E-3</v>
      </c>
      <c r="K18" s="9">
        <v>8.0821521059989999E-3</v>
      </c>
      <c r="L18" s="9">
        <v>9.3641416632750003E-3</v>
      </c>
      <c r="M18" s="9">
        <v>3.9670858196630002E-3</v>
      </c>
      <c r="N18" s="9">
        <v>7.3278511678380009E-2</v>
      </c>
      <c r="O18" s="9">
        <v>0</v>
      </c>
      <c r="P18" s="9">
        <v>1.4936977858470001E-2</v>
      </c>
      <c r="Q18" s="9">
        <v>1.045974004364E-2</v>
      </c>
      <c r="R18" s="9">
        <v>1.7210253180340002E-2</v>
      </c>
      <c r="S18" s="9">
        <v>0</v>
      </c>
      <c r="T18" s="9">
        <v>0</v>
      </c>
      <c r="U18" s="9">
        <v>1.9993083723659998E-2</v>
      </c>
      <c r="V18" s="9">
        <v>0</v>
      </c>
      <c r="W18" s="9">
        <v>0</v>
      </c>
      <c r="X18" s="9">
        <v>1.385996028E-2</v>
      </c>
      <c r="Y18" s="9">
        <v>1.3939321275939999E-2</v>
      </c>
      <c r="Z18" s="9">
        <v>5.7224061557979997E-3</v>
      </c>
      <c r="AA18" s="9">
        <v>0</v>
      </c>
      <c r="AB18" s="9">
        <v>1.2157776124750001E-2</v>
      </c>
      <c r="AC18" s="9">
        <v>0</v>
      </c>
      <c r="AD18" s="9">
        <v>5.945068957337E-3</v>
      </c>
      <c r="AE18" s="9">
        <v>3.6199825392640001E-3</v>
      </c>
      <c r="AF18" s="9">
        <v>4.5949560108119996E-3</v>
      </c>
      <c r="AG18" s="9">
        <v>2.2153976979070001E-2</v>
      </c>
      <c r="AH18" s="9">
        <v>0</v>
      </c>
      <c r="AI18" s="9">
        <v>0</v>
      </c>
      <c r="AJ18" s="9">
        <v>1.149947557006E-2</v>
      </c>
      <c r="AK18" s="9">
        <v>0</v>
      </c>
      <c r="AL18" s="9">
        <v>2.2746031062730002E-2</v>
      </c>
      <c r="AM18" s="9">
        <v>0</v>
      </c>
      <c r="AN18" s="9">
        <v>0</v>
      </c>
      <c r="AO18" s="9">
        <v>0</v>
      </c>
      <c r="AP18" s="9">
        <v>6.3960477364849999E-2</v>
      </c>
      <c r="AQ18" s="9">
        <v>0</v>
      </c>
      <c r="AR18" s="9">
        <v>1.05972134686E-2</v>
      </c>
      <c r="AS18" s="8"/>
    </row>
    <row r="19" spans="1:45" x14ac:dyDescent="0.2">
      <c r="A19" s="24"/>
      <c r="B19" s="24"/>
      <c r="C19" s="10">
        <v>6</v>
      </c>
      <c r="D19" s="10">
        <v>2</v>
      </c>
      <c r="E19" s="10">
        <v>1</v>
      </c>
      <c r="F19" s="10">
        <v>3</v>
      </c>
      <c r="G19" s="10">
        <v>0</v>
      </c>
      <c r="H19" s="10">
        <v>0</v>
      </c>
      <c r="I19" s="10">
        <v>3</v>
      </c>
      <c r="J19" s="10">
        <v>3</v>
      </c>
      <c r="K19" s="10">
        <v>2</v>
      </c>
      <c r="L19" s="10">
        <v>2</v>
      </c>
      <c r="M19" s="10">
        <v>1</v>
      </c>
      <c r="N19" s="10">
        <v>1</v>
      </c>
      <c r="O19" s="10">
        <v>0</v>
      </c>
      <c r="P19" s="10">
        <v>1</v>
      </c>
      <c r="Q19" s="10">
        <v>2</v>
      </c>
      <c r="R19" s="10">
        <v>1</v>
      </c>
      <c r="S19" s="10">
        <v>0</v>
      </c>
      <c r="T19" s="10">
        <v>0</v>
      </c>
      <c r="U19" s="10">
        <v>2</v>
      </c>
      <c r="V19" s="10">
        <v>0</v>
      </c>
      <c r="W19" s="10">
        <v>0</v>
      </c>
      <c r="X19" s="10">
        <v>1</v>
      </c>
      <c r="Y19" s="10">
        <v>2</v>
      </c>
      <c r="Z19" s="10">
        <v>1</v>
      </c>
      <c r="AA19" s="10">
        <v>0</v>
      </c>
      <c r="AB19" s="10">
        <v>2</v>
      </c>
      <c r="AC19" s="10">
        <v>0</v>
      </c>
      <c r="AD19" s="10">
        <v>1</v>
      </c>
      <c r="AE19" s="10">
        <v>1</v>
      </c>
      <c r="AF19" s="10">
        <v>1</v>
      </c>
      <c r="AG19" s="10">
        <v>3</v>
      </c>
      <c r="AH19" s="10">
        <v>0</v>
      </c>
      <c r="AI19" s="10">
        <v>0</v>
      </c>
      <c r="AJ19" s="10">
        <v>1</v>
      </c>
      <c r="AK19" s="10">
        <v>0</v>
      </c>
      <c r="AL19" s="10">
        <v>1</v>
      </c>
      <c r="AM19" s="10">
        <v>0</v>
      </c>
      <c r="AN19" s="10">
        <v>0</v>
      </c>
      <c r="AO19" s="10">
        <v>0</v>
      </c>
      <c r="AP19" s="10">
        <v>1</v>
      </c>
      <c r="AQ19" s="10">
        <v>0</v>
      </c>
      <c r="AR19" s="10">
        <v>3</v>
      </c>
      <c r="AS19" s="8"/>
    </row>
    <row r="20" spans="1:45" x14ac:dyDescent="0.2">
      <c r="A20" s="24"/>
      <c r="B20" s="24"/>
      <c r="C20" s="11" t="s">
        <v>118</v>
      </c>
      <c r="D20" s="11"/>
      <c r="E20" s="11"/>
      <c r="F20" s="11"/>
      <c r="G20" s="11"/>
      <c r="H20" s="11"/>
      <c r="I20" s="11"/>
      <c r="J20" s="11"/>
      <c r="K20" s="11"/>
      <c r="L20" s="11"/>
      <c r="M20" s="11"/>
      <c r="N20" s="12" t="s">
        <v>202</v>
      </c>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8"/>
    </row>
    <row r="21" spans="1:45" x14ac:dyDescent="0.2">
      <c r="A21" s="26"/>
      <c r="B21" s="23" t="s">
        <v>56</v>
      </c>
      <c r="C21" s="9">
        <v>1</v>
      </c>
      <c r="D21" s="9">
        <v>1</v>
      </c>
      <c r="E21" s="9">
        <v>1</v>
      </c>
      <c r="F21" s="9">
        <v>1</v>
      </c>
      <c r="G21" s="9">
        <v>1</v>
      </c>
      <c r="H21" s="9">
        <v>1</v>
      </c>
      <c r="I21" s="9">
        <v>1</v>
      </c>
      <c r="J21" s="9">
        <v>1</v>
      </c>
      <c r="K21" s="9">
        <v>1</v>
      </c>
      <c r="L21" s="9">
        <v>1</v>
      </c>
      <c r="M21" s="9">
        <v>1</v>
      </c>
      <c r="N21" s="9">
        <v>1</v>
      </c>
      <c r="O21" s="9">
        <v>1</v>
      </c>
      <c r="P21" s="9">
        <v>1</v>
      </c>
      <c r="Q21" s="9">
        <v>1</v>
      </c>
      <c r="R21" s="9">
        <v>1</v>
      </c>
      <c r="S21" s="9">
        <v>1</v>
      </c>
      <c r="T21" s="9">
        <v>1</v>
      </c>
      <c r="U21" s="9">
        <v>1</v>
      </c>
      <c r="V21" s="9">
        <v>1</v>
      </c>
      <c r="W21" s="9">
        <v>1</v>
      </c>
      <c r="X21" s="9">
        <v>1</v>
      </c>
      <c r="Y21" s="9">
        <v>1</v>
      </c>
      <c r="Z21" s="9">
        <v>1</v>
      </c>
      <c r="AA21" s="9">
        <v>1</v>
      </c>
      <c r="AB21" s="9">
        <v>1</v>
      </c>
      <c r="AC21" s="9">
        <v>1</v>
      </c>
      <c r="AD21" s="9">
        <v>1</v>
      </c>
      <c r="AE21" s="9">
        <v>1</v>
      </c>
      <c r="AF21" s="9">
        <v>1</v>
      </c>
      <c r="AG21" s="9">
        <v>1</v>
      </c>
      <c r="AH21" s="9">
        <v>1</v>
      </c>
      <c r="AI21" s="9">
        <v>1</v>
      </c>
      <c r="AJ21" s="9">
        <v>1</v>
      </c>
      <c r="AK21" s="9">
        <v>1</v>
      </c>
      <c r="AL21" s="9">
        <v>1</v>
      </c>
      <c r="AM21" s="9">
        <v>1</v>
      </c>
      <c r="AN21" s="9">
        <v>1</v>
      </c>
      <c r="AO21" s="9">
        <v>1</v>
      </c>
      <c r="AP21" s="9">
        <v>1</v>
      </c>
      <c r="AQ21" s="9">
        <v>1</v>
      </c>
      <c r="AR21" s="9">
        <v>1</v>
      </c>
      <c r="AS21" s="8"/>
    </row>
    <row r="22" spans="1:45" x14ac:dyDescent="0.2">
      <c r="A22" s="24"/>
      <c r="B22" s="24"/>
      <c r="C22" s="10">
        <v>751</v>
      </c>
      <c r="D22" s="10">
        <v>69</v>
      </c>
      <c r="E22" s="10">
        <v>140</v>
      </c>
      <c r="F22" s="10">
        <v>137</v>
      </c>
      <c r="G22" s="10">
        <v>158</v>
      </c>
      <c r="H22" s="10">
        <v>232</v>
      </c>
      <c r="I22" s="10">
        <v>409</v>
      </c>
      <c r="J22" s="10">
        <v>334</v>
      </c>
      <c r="K22" s="10">
        <v>363</v>
      </c>
      <c r="L22" s="10">
        <v>245</v>
      </c>
      <c r="M22" s="10">
        <v>128</v>
      </c>
      <c r="N22" s="10">
        <v>9</v>
      </c>
      <c r="O22" s="10">
        <v>51</v>
      </c>
      <c r="P22" s="10">
        <v>35</v>
      </c>
      <c r="Q22" s="10">
        <v>147</v>
      </c>
      <c r="R22" s="10">
        <v>88</v>
      </c>
      <c r="S22" s="10">
        <v>118</v>
      </c>
      <c r="T22" s="10">
        <v>179</v>
      </c>
      <c r="U22" s="10">
        <v>133</v>
      </c>
      <c r="V22" s="10">
        <v>59</v>
      </c>
      <c r="W22" s="10">
        <v>40</v>
      </c>
      <c r="X22" s="10">
        <v>36</v>
      </c>
      <c r="Y22" s="10">
        <v>129</v>
      </c>
      <c r="Z22" s="10">
        <v>127</v>
      </c>
      <c r="AA22" s="10">
        <v>80</v>
      </c>
      <c r="AB22" s="10">
        <v>280</v>
      </c>
      <c r="AC22" s="10">
        <v>39</v>
      </c>
      <c r="AD22" s="10">
        <v>104</v>
      </c>
      <c r="AE22" s="10">
        <v>134</v>
      </c>
      <c r="AF22" s="10">
        <v>274</v>
      </c>
      <c r="AG22" s="10">
        <v>190</v>
      </c>
      <c r="AH22" s="10">
        <v>7</v>
      </c>
      <c r="AI22" s="10">
        <v>144</v>
      </c>
      <c r="AJ22" s="10">
        <v>40</v>
      </c>
      <c r="AK22" s="10">
        <v>14</v>
      </c>
      <c r="AL22" s="10">
        <v>29</v>
      </c>
      <c r="AM22" s="10">
        <v>93</v>
      </c>
      <c r="AN22" s="10">
        <v>36</v>
      </c>
      <c r="AO22" s="10">
        <v>3</v>
      </c>
      <c r="AP22" s="10">
        <v>24</v>
      </c>
      <c r="AQ22" s="10">
        <v>6</v>
      </c>
      <c r="AR22" s="10">
        <v>362</v>
      </c>
      <c r="AS22" s="8"/>
    </row>
    <row r="23" spans="1:45" x14ac:dyDescent="0.2">
      <c r="A23" s="24"/>
      <c r="B23" s="24"/>
      <c r="C23" s="11" t="s">
        <v>118</v>
      </c>
      <c r="D23" s="11" t="s">
        <v>118</v>
      </c>
      <c r="E23" s="11" t="s">
        <v>118</v>
      </c>
      <c r="F23" s="11" t="s">
        <v>118</v>
      </c>
      <c r="G23" s="11" t="s">
        <v>118</v>
      </c>
      <c r="H23" s="11" t="s">
        <v>118</v>
      </c>
      <c r="I23" s="11" t="s">
        <v>118</v>
      </c>
      <c r="J23" s="11" t="s">
        <v>118</v>
      </c>
      <c r="K23" s="11" t="s">
        <v>118</v>
      </c>
      <c r="L23" s="11" t="s">
        <v>118</v>
      </c>
      <c r="M23" s="11" t="s">
        <v>118</v>
      </c>
      <c r="N23" s="11" t="s">
        <v>118</v>
      </c>
      <c r="O23" s="11" t="s">
        <v>118</v>
      </c>
      <c r="P23" s="11" t="s">
        <v>118</v>
      </c>
      <c r="Q23" s="11" t="s">
        <v>118</v>
      </c>
      <c r="R23" s="11" t="s">
        <v>118</v>
      </c>
      <c r="S23" s="11" t="s">
        <v>118</v>
      </c>
      <c r="T23" s="11" t="s">
        <v>118</v>
      </c>
      <c r="U23" s="11" t="s">
        <v>118</v>
      </c>
      <c r="V23" s="11" t="s">
        <v>118</v>
      </c>
      <c r="W23" s="11" t="s">
        <v>118</v>
      </c>
      <c r="X23" s="11" t="s">
        <v>118</v>
      </c>
      <c r="Y23" s="11" t="s">
        <v>118</v>
      </c>
      <c r="Z23" s="11" t="s">
        <v>118</v>
      </c>
      <c r="AA23" s="11" t="s">
        <v>118</v>
      </c>
      <c r="AB23" s="11" t="s">
        <v>118</v>
      </c>
      <c r="AC23" s="11" t="s">
        <v>118</v>
      </c>
      <c r="AD23" s="11" t="s">
        <v>118</v>
      </c>
      <c r="AE23" s="11" t="s">
        <v>118</v>
      </c>
      <c r="AF23" s="11" t="s">
        <v>118</v>
      </c>
      <c r="AG23" s="11" t="s">
        <v>118</v>
      </c>
      <c r="AH23" s="11" t="s">
        <v>118</v>
      </c>
      <c r="AI23" s="11" t="s">
        <v>118</v>
      </c>
      <c r="AJ23" s="11" t="s">
        <v>118</v>
      </c>
      <c r="AK23" s="11" t="s">
        <v>118</v>
      </c>
      <c r="AL23" s="11" t="s">
        <v>118</v>
      </c>
      <c r="AM23" s="11" t="s">
        <v>118</v>
      </c>
      <c r="AN23" s="11" t="s">
        <v>118</v>
      </c>
      <c r="AO23" s="11" t="s">
        <v>118</v>
      </c>
      <c r="AP23" s="11" t="s">
        <v>118</v>
      </c>
      <c r="AQ23" s="11" t="s">
        <v>118</v>
      </c>
      <c r="AR23" s="11" t="s">
        <v>118</v>
      </c>
      <c r="AS23" s="8"/>
    </row>
    <row r="24" spans="1:45" x14ac:dyDescent="0.2">
      <c r="A24" s="13" t="s">
        <v>158</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20"/>
    </row>
    <row r="25" spans="1:45" x14ac:dyDescent="0.2">
      <c r="A25" s="15" t="s">
        <v>135</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row>
  </sheetData>
  <mergeCells count="17">
    <mergeCell ref="AP2:AR2"/>
    <mergeCell ref="A2:C2"/>
    <mergeCell ref="A3:B5"/>
    <mergeCell ref="B6:B8"/>
    <mergeCell ref="B9:B11"/>
    <mergeCell ref="AI3:AR3"/>
    <mergeCell ref="D3:H3"/>
    <mergeCell ref="I3:J3"/>
    <mergeCell ref="K3:N3"/>
    <mergeCell ref="O3:U3"/>
    <mergeCell ref="V3:AB3"/>
    <mergeCell ref="AC3:AH3"/>
    <mergeCell ref="B12:B14"/>
    <mergeCell ref="B15:B17"/>
    <mergeCell ref="B18:B20"/>
    <mergeCell ref="B21:B23"/>
    <mergeCell ref="A6:A23"/>
  </mergeCells>
  <hyperlinks>
    <hyperlink ref="A1" location="'TOC'!A1:A1" display="Back to TOC" xr:uid="{00000000-0004-0000-1400-000000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S16"/>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74" customHeight="1" x14ac:dyDescent="0.2">
      <c r="A2" s="29" t="s">
        <v>351</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352</v>
      </c>
      <c r="B6" s="23" t="s">
        <v>353</v>
      </c>
      <c r="C6" s="9">
        <v>0.6332917875088</v>
      </c>
      <c r="D6" s="9">
        <v>0.6357724436005</v>
      </c>
      <c r="E6" s="9">
        <v>0.60961154764470005</v>
      </c>
      <c r="F6" s="9">
        <v>0.5786324424225</v>
      </c>
      <c r="G6" s="9">
        <v>0.67808050063280012</v>
      </c>
      <c r="H6" s="9">
        <v>0.63424129027690002</v>
      </c>
      <c r="I6" s="9">
        <v>0.6981897441603</v>
      </c>
      <c r="J6" s="9">
        <v>0.5637829500989</v>
      </c>
      <c r="K6" s="9">
        <v>0.67054407188850007</v>
      </c>
      <c r="L6" s="9">
        <v>0.63815779108110005</v>
      </c>
      <c r="M6" s="9">
        <v>0.54707785102509998</v>
      </c>
      <c r="N6" s="9">
        <v>0.36694531139210002</v>
      </c>
      <c r="O6" s="9">
        <v>0.45863022024450001</v>
      </c>
      <c r="P6" s="9">
        <v>0.65284165838329999</v>
      </c>
      <c r="Q6" s="9">
        <v>0.62874850492919998</v>
      </c>
      <c r="R6" s="9">
        <v>0.69271463864740002</v>
      </c>
      <c r="S6" s="9">
        <v>0.70203682938540002</v>
      </c>
      <c r="T6" s="9">
        <v>0.63447688246690004</v>
      </c>
      <c r="U6" s="9">
        <v>0.61628481864039997</v>
      </c>
      <c r="V6" s="9">
        <v>0.2445349595146</v>
      </c>
      <c r="W6" s="9">
        <v>0.2309487131944</v>
      </c>
      <c r="X6" s="9">
        <v>0.54676976485170004</v>
      </c>
      <c r="Y6" s="9">
        <v>0.52508777349879998</v>
      </c>
      <c r="Z6" s="9">
        <v>0.67875556422829997</v>
      </c>
      <c r="AA6" s="9">
        <v>0.81571388923119992</v>
      </c>
      <c r="AB6" s="9">
        <v>0.82153800586480008</v>
      </c>
      <c r="AC6" s="9">
        <v>0.21225886077600001</v>
      </c>
      <c r="AD6" s="9">
        <v>0.34914583600209997</v>
      </c>
      <c r="AE6" s="9">
        <v>0.55764439971340007</v>
      </c>
      <c r="AF6" s="9">
        <v>0.77431029055669998</v>
      </c>
      <c r="AG6" s="9">
        <v>0.81045231079719993</v>
      </c>
      <c r="AH6" s="9">
        <v>0.1239680268834</v>
      </c>
      <c r="AI6" s="9">
        <v>0.39816591066680002</v>
      </c>
      <c r="AJ6" s="9">
        <v>0.46278281450050002</v>
      </c>
      <c r="AK6" s="9">
        <v>0.52311225077190004</v>
      </c>
      <c r="AL6" s="9">
        <v>0.68153230774520002</v>
      </c>
      <c r="AM6" s="9">
        <v>0.69476584596239999</v>
      </c>
      <c r="AN6" s="9">
        <v>0.64491025281069991</v>
      </c>
      <c r="AO6" s="9">
        <v>0.51605641684070003</v>
      </c>
      <c r="AP6" s="9">
        <v>0.73153679123909998</v>
      </c>
      <c r="AQ6" s="9">
        <v>0.90961423403820008</v>
      </c>
      <c r="AR6" s="9">
        <v>0.72809453302159999</v>
      </c>
      <c r="AS6" s="8"/>
    </row>
    <row r="7" spans="1:45" x14ac:dyDescent="0.2">
      <c r="A7" s="24"/>
      <c r="B7" s="24"/>
      <c r="C7" s="10">
        <v>495</v>
      </c>
      <c r="D7" s="10">
        <v>44</v>
      </c>
      <c r="E7" s="10">
        <v>92</v>
      </c>
      <c r="F7" s="10">
        <v>87</v>
      </c>
      <c r="G7" s="10">
        <v>108</v>
      </c>
      <c r="H7" s="10">
        <v>153</v>
      </c>
      <c r="I7" s="10">
        <v>292</v>
      </c>
      <c r="J7" s="10">
        <v>201</v>
      </c>
      <c r="K7" s="10">
        <v>245</v>
      </c>
      <c r="L7" s="10">
        <v>164</v>
      </c>
      <c r="M7" s="10">
        <v>78</v>
      </c>
      <c r="N7" s="10">
        <v>4</v>
      </c>
      <c r="O7" s="10">
        <v>28</v>
      </c>
      <c r="P7" s="10">
        <v>18</v>
      </c>
      <c r="Q7" s="10">
        <v>95</v>
      </c>
      <c r="R7" s="10">
        <v>63</v>
      </c>
      <c r="S7" s="10">
        <v>84</v>
      </c>
      <c r="T7" s="10">
        <v>120</v>
      </c>
      <c r="U7" s="10">
        <v>87</v>
      </c>
      <c r="V7" s="10">
        <v>13</v>
      </c>
      <c r="W7" s="10">
        <v>10</v>
      </c>
      <c r="X7" s="10">
        <v>18</v>
      </c>
      <c r="Y7" s="10">
        <v>67</v>
      </c>
      <c r="Z7" s="10">
        <v>87</v>
      </c>
      <c r="AA7" s="10">
        <v>64</v>
      </c>
      <c r="AB7" s="10">
        <v>236</v>
      </c>
      <c r="AC7" s="10">
        <v>10</v>
      </c>
      <c r="AD7" s="10">
        <v>32</v>
      </c>
      <c r="AE7" s="10">
        <v>80</v>
      </c>
      <c r="AF7" s="10">
        <v>214</v>
      </c>
      <c r="AG7" s="10">
        <v>157</v>
      </c>
      <c r="AH7" s="10">
        <v>1</v>
      </c>
      <c r="AI7" s="10">
        <v>56</v>
      </c>
      <c r="AJ7" s="10">
        <v>17</v>
      </c>
      <c r="AK7" s="10">
        <v>8</v>
      </c>
      <c r="AL7" s="10">
        <v>23</v>
      </c>
      <c r="AM7" s="10">
        <v>70</v>
      </c>
      <c r="AN7" s="10">
        <v>28</v>
      </c>
      <c r="AO7" s="10">
        <v>2</v>
      </c>
      <c r="AP7" s="10">
        <v>18</v>
      </c>
      <c r="AQ7" s="10">
        <v>4</v>
      </c>
      <c r="AR7" s="10">
        <v>269</v>
      </c>
      <c r="AS7" s="8"/>
    </row>
    <row r="8" spans="1:45" x14ac:dyDescent="0.2">
      <c r="A8" s="24"/>
      <c r="B8" s="24"/>
      <c r="C8" s="11" t="s">
        <v>118</v>
      </c>
      <c r="D8" s="11"/>
      <c r="E8" s="11"/>
      <c r="F8" s="11"/>
      <c r="G8" s="11"/>
      <c r="H8" s="11"/>
      <c r="I8" s="12" t="s">
        <v>125</v>
      </c>
      <c r="J8" s="11"/>
      <c r="K8" s="11"/>
      <c r="L8" s="11"/>
      <c r="M8" s="11"/>
      <c r="N8" s="11"/>
      <c r="O8" s="11"/>
      <c r="P8" s="11"/>
      <c r="Q8" s="11"/>
      <c r="R8" s="11"/>
      <c r="S8" s="11"/>
      <c r="T8" s="11"/>
      <c r="U8" s="11"/>
      <c r="V8" s="11"/>
      <c r="W8" s="11"/>
      <c r="X8" s="11"/>
      <c r="Y8" s="12" t="s">
        <v>119</v>
      </c>
      <c r="Z8" s="12" t="s">
        <v>187</v>
      </c>
      <c r="AA8" s="12" t="s">
        <v>194</v>
      </c>
      <c r="AB8" s="12" t="s">
        <v>354</v>
      </c>
      <c r="AC8" s="11"/>
      <c r="AD8" s="11"/>
      <c r="AE8" s="12" t="s">
        <v>119</v>
      </c>
      <c r="AF8" s="12" t="s">
        <v>355</v>
      </c>
      <c r="AG8" s="12" t="s">
        <v>355</v>
      </c>
      <c r="AH8" s="11"/>
      <c r="AI8" s="11"/>
      <c r="AJ8" s="11"/>
      <c r="AK8" s="11"/>
      <c r="AL8" s="11"/>
      <c r="AM8" s="12" t="s">
        <v>119</v>
      </c>
      <c r="AN8" s="11"/>
      <c r="AO8" s="11"/>
      <c r="AP8" s="11"/>
      <c r="AQ8" s="11"/>
      <c r="AR8" s="12" t="s">
        <v>120</v>
      </c>
      <c r="AS8" s="8"/>
    </row>
    <row r="9" spans="1:45" x14ac:dyDescent="0.2">
      <c r="A9" s="26"/>
      <c r="B9" s="23" t="s">
        <v>356</v>
      </c>
      <c r="C9" s="9">
        <v>0.3667082124912</v>
      </c>
      <c r="D9" s="9">
        <v>0.3642275563995</v>
      </c>
      <c r="E9" s="9">
        <v>0.39038845235530001</v>
      </c>
      <c r="F9" s="9">
        <v>0.4213675575775</v>
      </c>
      <c r="G9" s="9">
        <v>0.32191949936719999</v>
      </c>
      <c r="H9" s="9">
        <v>0.36575870972309998</v>
      </c>
      <c r="I9" s="9">
        <v>0.3018102558397</v>
      </c>
      <c r="J9" s="9">
        <v>0.4362170499011</v>
      </c>
      <c r="K9" s="9">
        <v>0.32945592811149998</v>
      </c>
      <c r="L9" s="9">
        <v>0.36184220891890001</v>
      </c>
      <c r="M9" s="9">
        <v>0.45292214897490002</v>
      </c>
      <c r="N9" s="9">
        <v>0.63305468860790004</v>
      </c>
      <c r="O9" s="9">
        <v>0.54136977975550005</v>
      </c>
      <c r="P9" s="9">
        <v>0.34715834161670001</v>
      </c>
      <c r="Q9" s="9">
        <v>0.37125149507080002</v>
      </c>
      <c r="R9" s="9">
        <v>0.30728536135259998</v>
      </c>
      <c r="S9" s="9">
        <v>0.29796317061459998</v>
      </c>
      <c r="T9" s="9">
        <v>0.36552311753310002</v>
      </c>
      <c r="U9" s="9">
        <v>0.38371518135959998</v>
      </c>
      <c r="V9" s="9">
        <v>0.75546504048539997</v>
      </c>
      <c r="W9" s="9">
        <v>0.76905128680559998</v>
      </c>
      <c r="X9" s="9">
        <v>0.45323023514830002</v>
      </c>
      <c r="Y9" s="9">
        <v>0.47491222650120002</v>
      </c>
      <c r="Z9" s="9">
        <v>0.32124443577169998</v>
      </c>
      <c r="AA9" s="9">
        <v>0.1842861107688</v>
      </c>
      <c r="AB9" s="9">
        <v>0.1784619941352</v>
      </c>
      <c r="AC9" s="9">
        <v>0.78774113922400002</v>
      </c>
      <c r="AD9" s="9">
        <v>0.65085416399790008</v>
      </c>
      <c r="AE9" s="9">
        <v>0.44235560028659998</v>
      </c>
      <c r="AF9" s="9">
        <v>0.2256897094433</v>
      </c>
      <c r="AG9" s="9">
        <v>0.18954768920279999</v>
      </c>
      <c r="AH9" s="9">
        <v>0.87603197311659997</v>
      </c>
      <c r="AI9" s="9">
        <v>0.60183408933320004</v>
      </c>
      <c r="AJ9" s="9">
        <v>0.53721718549949993</v>
      </c>
      <c r="AK9" s="9">
        <v>0.47688774922810001</v>
      </c>
      <c r="AL9" s="9">
        <v>0.31846769225479998</v>
      </c>
      <c r="AM9" s="9">
        <v>0.30523415403760001</v>
      </c>
      <c r="AN9" s="9">
        <v>0.35508974718929998</v>
      </c>
      <c r="AO9" s="9">
        <v>0.48394358315929997</v>
      </c>
      <c r="AP9" s="9">
        <v>0.26846320876090002</v>
      </c>
      <c r="AQ9" s="9">
        <v>9.0385765961820005E-2</v>
      </c>
      <c r="AR9" s="9">
        <v>0.27190546697849999</v>
      </c>
      <c r="AS9" s="8"/>
    </row>
    <row r="10" spans="1:45" x14ac:dyDescent="0.2">
      <c r="A10" s="24"/>
      <c r="B10" s="24"/>
      <c r="C10" s="10">
        <v>234</v>
      </c>
      <c r="D10" s="10">
        <v>24</v>
      </c>
      <c r="E10" s="10">
        <v>45</v>
      </c>
      <c r="F10" s="10">
        <v>45</v>
      </c>
      <c r="G10" s="10">
        <v>44</v>
      </c>
      <c r="H10" s="10">
        <v>72</v>
      </c>
      <c r="I10" s="10">
        <v>105</v>
      </c>
      <c r="J10" s="10">
        <v>125</v>
      </c>
      <c r="K10" s="10">
        <v>108</v>
      </c>
      <c r="L10" s="10">
        <v>77</v>
      </c>
      <c r="M10" s="10">
        <v>43</v>
      </c>
      <c r="N10" s="10">
        <v>5</v>
      </c>
      <c r="O10" s="10">
        <v>22</v>
      </c>
      <c r="P10" s="10">
        <v>14</v>
      </c>
      <c r="Q10" s="10">
        <v>45</v>
      </c>
      <c r="R10" s="10">
        <v>25</v>
      </c>
      <c r="S10" s="10">
        <v>31</v>
      </c>
      <c r="T10" s="10">
        <v>54</v>
      </c>
      <c r="U10" s="10">
        <v>43</v>
      </c>
      <c r="V10" s="10">
        <v>44</v>
      </c>
      <c r="W10" s="10">
        <v>30</v>
      </c>
      <c r="X10" s="10">
        <v>17</v>
      </c>
      <c r="Y10" s="10">
        <v>56</v>
      </c>
      <c r="Z10" s="10">
        <v>34</v>
      </c>
      <c r="AA10" s="10">
        <v>13</v>
      </c>
      <c r="AB10" s="10">
        <v>40</v>
      </c>
      <c r="AC10" s="10">
        <v>28</v>
      </c>
      <c r="AD10" s="10">
        <v>69</v>
      </c>
      <c r="AE10" s="10">
        <v>48</v>
      </c>
      <c r="AF10" s="10">
        <v>52</v>
      </c>
      <c r="AG10" s="10">
        <v>30</v>
      </c>
      <c r="AH10" s="10">
        <v>6</v>
      </c>
      <c r="AI10" s="10">
        <v>80</v>
      </c>
      <c r="AJ10" s="10">
        <v>23</v>
      </c>
      <c r="AK10" s="10">
        <v>5</v>
      </c>
      <c r="AL10" s="10">
        <v>6</v>
      </c>
      <c r="AM10" s="10">
        <v>22</v>
      </c>
      <c r="AN10" s="10">
        <v>8</v>
      </c>
      <c r="AO10" s="10">
        <v>1</v>
      </c>
      <c r="AP10" s="10">
        <v>5</v>
      </c>
      <c r="AQ10" s="10">
        <v>1</v>
      </c>
      <c r="AR10" s="10">
        <v>83</v>
      </c>
      <c r="AS10" s="8"/>
    </row>
    <row r="11" spans="1:45" x14ac:dyDescent="0.2">
      <c r="A11" s="24"/>
      <c r="B11" s="24"/>
      <c r="C11" s="11" t="s">
        <v>118</v>
      </c>
      <c r="D11" s="11"/>
      <c r="E11" s="11"/>
      <c r="F11" s="11"/>
      <c r="G11" s="11"/>
      <c r="H11" s="11"/>
      <c r="I11" s="11"/>
      <c r="J11" s="12" t="s">
        <v>119</v>
      </c>
      <c r="K11" s="11"/>
      <c r="L11" s="11"/>
      <c r="M11" s="11"/>
      <c r="N11" s="11"/>
      <c r="O11" s="11"/>
      <c r="P11" s="11"/>
      <c r="Q11" s="11"/>
      <c r="R11" s="11"/>
      <c r="S11" s="11"/>
      <c r="T11" s="11"/>
      <c r="U11" s="11"/>
      <c r="V11" s="12" t="s">
        <v>321</v>
      </c>
      <c r="W11" s="12" t="s">
        <v>357</v>
      </c>
      <c r="X11" s="12" t="s">
        <v>131</v>
      </c>
      <c r="Y11" s="12" t="s">
        <v>358</v>
      </c>
      <c r="Z11" s="11"/>
      <c r="AA11" s="11"/>
      <c r="AB11" s="11"/>
      <c r="AC11" s="12" t="s">
        <v>313</v>
      </c>
      <c r="AD11" s="12" t="s">
        <v>296</v>
      </c>
      <c r="AE11" s="12" t="s">
        <v>218</v>
      </c>
      <c r="AF11" s="11"/>
      <c r="AG11" s="11"/>
      <c r="AH11" s="12" t="s">
        <v>296</v>
      </c>
      <c r="AI11" s="12" t="s">
        <v>344</v>
      </c>
      <c r="AJ11" s="11"/>
      <c r="AK11" s="11"/>
      <c r="AL11" s="11"/>
      <c r="AM11" s="11"/>
      <c r="AN11" s="11"/>
      <c r="AO11" s="11"/>
      <c r="AP11" s="11"/>
      <c r="AQ11" s="11"/>
      <c r="AR11" s="11"/>
      <c r="AS11" s="8"/>
    </row>
    <row r="12" spans="1:45" x14ac:dyDescent="0.2">
      <c r="A12" s="26"/>
      <c r="B12" s="23" t="s">
        <v>56</v>
      </c>
      <c r="C12" s="9">
        <v>1</v>
      </c>
      <c r="D12" s="9">
        <v>1</v>
      </c>
      <c r="E12" s="9">
        <v>1</v>
      </c>
      <c r="F12" s="9">
        <v>1</v>
      </c>
      <c r="G12" s="9">
        <v>1</v>
      </c>
      <c r="H12" s="9">
        <v>1</v>
      </c>
      <c r="I12" s="9">
        <v>1</v>
      </c>
      <c r="J12" s="9">
        <v>1</v>
      </c>
      <c r="K12" s="9">
        <v>1</v>
      </c>
      <c r="L12" s="9">
        <v>1</v>
      </c>
      <c r="M12" s="9">
        <v>1</v>
      </c>
      <c r="N12" s="9">
        <v>1</v>
      </c>
      <c r="O12" s="9">
        <v>1</v>
      </c>
      <c r="P12" s="9">
        <v>1</v>
      </c>
      <c r="Q12" s="9">
        <v>1</v>
      </c>
      <c r="R12" s="9">
        <v>1</v>
      </c>
      <c r="S12" s="9">
        <v>1</v>
      </c>
      <c r="T12" s="9">
        <v>1</v>
      </c>
      <c r="U12" s="9">
        <v>1</v>
      </c>
      <c r="V12" s="9">
        <v>1</v>
      </c>
      <c r="W12" s="9">
        <v>1</v>
      </c>
      <c r="X12" s="9">
        <v>1</v>
      </c>
      <c r="Y12" s="9">
        <v>1</v>
      </c>
      <c r="Z12" s="9">
        <v>1</v>
      </c>
      <c r="AA12" s="9">
        <v>1</v>
      </c>
      <c r="AB12" s="9">
        <v>1</v>
      </c>
      <c r="AC12" s="9">
        <v>1</v>
      </c>
      <c r="AD12" s="9">
        <v>1</v>
      </c>
      <c r="AE12" s="9">
        <v>1</v>
      </c>
      <c r="AF12" s="9">
        <v>1</v>
      </c>
      <c r="AG12" s="9">
        <v>1</v>
      </c>
      <c r="AH12" s="9">
        <v>1</v>
      </c>
      <c r="AI12" s="9">
        <v>1</v>
      </c>
      <c r="AJ12" s="9">
        <v>1</v>
      </c>
      <c r="AK12" s="9">
        <v>1</v>
      </c>
      <c r="AL12" s="9">
        <v>1</v>
      </c>
      <c r="AM12" s="9">
        <v>1</v>
      </c>
      <c r="AN12" s="9">
        <v>1</v>
      </c>
      <c r="AO12" s="9">
        <v>1</v>
      </c>
      <c r="AP12" s="9">
        <v>1</v>
      </c>
      <c r="AQ12" s="9">
        <v>1</v>
      </c>
      <c r="AR12" s="9">
        <v>1</v>
      </c>
      <c r="AS12" s="8"/>
    </row>
    <row r="13" spans="1:45" x14ac:dyDescent="0.2">
      <c r="A13" s="24"/>
      <c r="B13" s="24"/>
      <c r="C13" s="10">
        <v>729</v>
      </c>
      <c r="D13" s="10">
        <v>68</v>
      </c>
      <c r="E13" s="10">
        <v>137</v>
      </c>
      <c r="F13" s="10">
        <v>132</v>
      </c>
      <c r="G13" s="10">
        <v>152</v>
      </c>
      <c r="H13" s="10">
        <v>225</v>
      </c>
      <c r="I13" s="10">
        <v>397</v>
      </c>
      <c r="J13" s="10">
        <v>326</v>
      </c>
      <c r="K13" s="10">
        <v>353</v>
      </c>
      <c r="L13" s="10">
        <v>241</v>
      </c>
      <c r="M13" s="10">
        <v>121</v>
      </c>
      <c r="N13" s="10">
        <v>9</v>
      </c>
      <c r="O13" s="10">
        <v>50</v>
      </c>
      <c r="P13" s="10">
        <v>32</v>
      </c>
      <c r="Q13" s="10">
        <v>140</v>
      </c>
      <c r="R13" s="10">
        <v>88</v>
      </c>
      <c r="S13" s="10">
        <v>115</v>
      </c>
      <c r="T13" s="10">
        <v>174</v>
      </c>
      <c r="U13" s="10">
        <v>130</v>
      </c>
      <c r="V13" s="10">
        <v>57</v>
      </c>
      <c r="W13" s="10">
        <v>40</v>
      </c>
      <c r="X13" s="10">
        <v>35</v>
      </c>
      <c r="Y13" s="10">
        <v>123</v>
      </c>
      <c r="Z13" s="10">
        <v>121</v>
      </c>
      <c r="AA13" s="10">
        <v>77</v>
      </c>
      <c r="AB13" s="10">
        <v>276</v>
      </c>
      <c r="AC13" s="10">
        <v>38</v>
      </c>
      <c r="AD13" s="10">
        <v>101</v>
      </c>
      <c r="AE13" s="10">
        <v>128</v>
      </c>
      <c r="AF13" s="10">
        <v>266</v>
      </c>
      <c r="AG13" s="10">
        <v>187</v>
      </c>
      <c r="AH13" s="10">
        <v>7</v>
      </c>
      <c r="AI13" s="10">
        <v>136</v>
      </c>
      <c r="AJ13" s="10">
        <v>40</v>
      </c>
      <c r="AK13" s="10">
        <v>13</v>
      </c>
      <c r="AL13" s="10">
        <v>29</v>
      </c>
      <c r="AM13" s="10">
        <v>92</v>
      </c>
      <c r="AN13" s="10">
        <v>36</v>
      </c>
      <c r="AO13" s="10">
        <v>3</v>
      </c>
      <c r="AP13" s="10">
        <v>23</v>
      </c>
      <c r="AQ13" s="10">
        <v>5</v>
      </c>
      <c r="AR13" s="10">
        <v>352</v>
      </c>
      <c r="AS13" s="8"/>
    </row>
    <row r="14" spans="1:45" x14ac:dyDescent="0.2">
      <c r="A14" s="24"/>
      <c r="B14" s="24"/>
      <c r="C14" s="11" t="s">
        <v>118</v>
      </c>
      <c r="D14" s="11" t="s">
        <v>118</v>
      </c>
      <c r="E14" s="11" t="s">
        <v>118</v>
      </c>
      <c r="F14" s="11" t="s">
        <v>118</v>
      </c>
      <c r="G14" s="11" t="s">
        <v>118</v>
      </c>
      <c r="H14" s="11" t="s">
        <v>118</v>
      </c>
      <c r="I14" s="11" t="s">
        <v>118</v>
      </c>
      <c r="J14" s="11" t="s">
        <v>118</v>
      </c>
      <c r="K14" s="11" t="s">
        <v>118</v>
      </c>
      <c r="L14" s="11" t="s">
        <v>118</v>
      </c>
      <c r="M14" s="11" t="s">
        <v>118</v>
      </c>
      <c r="N14" s="11" t="s">
        <v>118</v>
      </c>
      <c r="O14" s="11" t="s">
        <v>118</v>
      </c>
      <c r="P14" s="11" t="s">
        <v>118</v>
      </c>
      <c r="Q14" s="11" t="s">
        <v>118</v>
      </c>
      <c r="R14" s="11" t="s">
        <v>118</v>
      </c>
      <c r="S14" s="11" t="s">
        <v>118</v>
      </c>
      <c r="T14" s="11" t="s">
        <v>118</v>
      </c>
      <c r="U14" s="11" t="s">
        <v>118</v>
      </c>
      <c r="V14" s="11" t="s">
        <v>118</v>
      </c>
      <c r="W14" s="11" t="s">
        <v>118</v>
      </c>
      <c r="X14" s="11" t="s">
        <v>118</v>
      </c>
      <c r="Y14" s="11" t="s">
        <v>118</v>
      </c>
      <c r="Z14" s="11" t="s">
        <v>118</v>
      </c>
      <c r="AA14" s="11" t="s">
        <v>118</v>
      </c>
      <c r="AB14" s="11" t="s">
        <v>118</v>
      </c>
      <c r="AC14" s="11" t="s">
        <v>118</v>
      </c>
      <c r="AD14" s="11" t="s">
        <v>118</v>
      </c>
      <c r="AE14" s="11" t="s">
        <v>118</v>
      </c>
      <c r="AF14" s="11" t="s">
        <v>118</v>
      </c>
      <c r="AG14" s="11" t="s">
        <v>118</v>
      </c>
      <c r="AH14" s="11" t="s">
        <v>118</v>
      </c>
      <c r="AI14" s="11" t="s">
        <v>118</v>
      </c>
      <c r="AJ14" s="11" t="s">
        <v>118</v>
      </c>
      <c r="AK14" s="11" t="s">
        <v>118</v>
      </c>
      <c r="AL14" s="11" t="s">
        <v>118</v>
      </c>
      <c r="AM14" s="11" t="s">
        <v>118</v>
      </c>
      <c r="AN14" s="11" t="s">
        <v>118</v>
      </c>
      <c r="AO14" s="11" t="s">
        <v>118</v>
      </c>
      <c r="AP14" s="11" t="s">
        <v>118</v>
      </c>
      <c r="AQ14" s="11" t="s">
        <v>118</v>
      </c>
      <c r="AR14" s="11" t="s">
        <v>118</v>
      </c>
      <c r="AS14" s="8"/>
    </row>
    <row r="15" spans="1:45" x14ac:dyDescent="0.2">
      <c r="A15" s="13" t="s">
        <v>359</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20"/>
    </row>
    <row r="16" spans="1:45" x14ac:dyDescent="0.2">
      <c r="A16" s="15" t="s">
        <v>135</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sheetData>
  <mergeCells count="14">
    <mergeCell ref="B12:B14"/>
    <mergeCell ref="A6:A14"/>
    <mergeCell ref="AP2:AR2"/>
    <mergeCell ref="A2:C2"/>
    <mergeCell ref="A3:B5"/>
    <mergeCell ref="B6:B8"/>
    <mergeCell ref="B9:B11"/>
    <mergeCell ref="AI3:AR3"/>
    <mergeCell ref="D3:H3"/>
    <mergeCell ref="I3:J3"/>
    <mergeCell ref="K3:N3"/>
    <mergeCell ref="O3:U3"/>
    <mergeCell ref="V3:AB3"/>
    <mergeCell ref="AC3:AH3"/>
  </mergeCells>
  <hyperlinks>
    <hyperlink ref="A1" location="'TOC'!A1:A1" display="Back to TOC" xr:uid="{00000000-0004-0000-15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T97"/>
  <sheetViews>
    <sheetView workbookViewId="0">
      <pane xSplit="3" ySplit="5" topLeftCell="D6" activePane="bottomRight" state="frozen"/>
      <selection pane="topRight"/>
      <selection pane="bottomLeft"/>
      <selection pane="bottomRight" activeCell="D6" sqref="D6"/>
    </sheetView>
  </sheetViews>
  <sheetFormatPr baseColWidth="10" defaultColWidth="8.83203125" defaultRowHeight="15" x14ac:dyDescent="0.2"/>
  <cols>
    <col min="1" max="1" width="50" style="1" bestFit="1" customWidth="1"/>
    <col min="2" max="2" width="25" style="1" bestFit="1" customWidth="1"/>
    <col min="3" max="3" width="25.1640625" style="1" bestFit="1" customWidth="1"/>
    <col min="4" max="45" width="12.6640625" style="1" customWidth="1"/>
  </cols>
  <sheetData>
    <row r="1" spans="1:46"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8"/>
    </row>
    <row r="2" spans="1:46" ht="36" customHeight="1" x14ac:dyDescent="0.2">
      <c r="A2" s="29" t="s">
        <v>360</v>
      </c>
      <c r="B2" s="28"/>
      <c r="C2" s="28"/>
      <c r="D2" s="28"/>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19"/>
      <c r="AT2" s="8"/>
    </row>
    <row r="3" spans="1:46" ht="37" customHeight="1" x14ac:dyDescent="0.2">
      <c r="A3" s="30"/>
      <c r="B3" s="28"/>
      <c r="C3" s="28"/>
      <c r="D3" s="17" t="s">
        <v>56</v>
      </c>
      <c r="E3" s="31" t="s">
        <v>57</v>
      </c>
      <c r="F3" s="28"/>
      <c r="G3" s="28"/>
      <c r="H3" s="28"/>
      <c r="I3" s="28"/>
      <c r="J3" s="31" t="s">
        <v>58</v>
      </c>
      <c r="K3" s="28"/>
      <c r="L3" s="31" t="s">
        <v>59</v>
      </c>
      <c r="M3" s="28"/>
      <c r="N3" s="28"/>
      <c r="O3" s="28"/>
      <c r="P3" s="31" t="s">
        <v>60</v>
      </c>
      <c r="Q3" s="28"/>
      <c r="R3" s="28"/>
      <c r="S3" s="28"/>
      <c r="T3" s="28"/>
      <c r="U3" s="28"/>
      <c r="V3" s="28"/>
      <c r="W3" s="31" t="s">
        <v>61</v>
      </c>
      <c r="X3" s="28"/>
      <c r="Y3" s="28"/>
      <c r="Z3" s="28"/>
      <c r="AA3" s="28"/>
      <c r="AB3" s="28"/>
      <c r="AC3" s="28"/>
      <c r="AD3" s="31" t="s">
        <v>62</v>
      </c>
      <c r="AE3" s="28"/>
      <c r="AF3" s="28"/>
      <c r="AG3" s="28"/>
      <c r="AH3" s="28"/>
      <c r="AI3" s="28"/>
      <c r="AJ3" s="31" t="s">
        <v>63</v>
      </c>
      <c r="AK3" s="28"/>
      <c r="AL3" s="28"/>
      <c r="AM3" s="28"/>
      <c r="AN3" s="28"/>
      <c r="AO3" s="28"/>
      <c r="AP3" s="28"/>
      <c r="AQ3" s="28"/>
      <c r="AR3" s="28"/>
      <c r="AS3" s="28"/>
      <c r="AT3" s="8"/>
    </row>
    <row r="4" spans="1:46" ht="16" customHeight="1" x14ac:dyDescent="0.2">
      <c r="A4" s="24"/>
      <c r="B4" s="28"/>
      <c r="C4" s="28"/>
      <c r="D4" s="18" t="s">
        <v>64</v>
      </c>
      <c r="E4" s="18" t="s">
        <v>64</v>
      </c>
      <c r="F4" s="18" t="s">
        <v>65</v>
      </c>
      <c r="G4" s="18" t="s">
        <v>66</v>
      </c>
      <c r="H4" s="18" t="s">
        <v>67</v>
      </c>
      <c r="I4" s="18" t="s">
        <v>68</v>
      </c>
      <c r="J4" s="18" t="s">
        <v>64</v>
      </c>
      <c r="K4" s="18" t="s">
        <v>65</v>
      </c>
      <c r="L4" s="18" t="s">
        <v>64</v>
      </c>
      <c r="M4" s="18" t="s">
        <v>65</v>
      </c>
      <c r="N4" s="18" t="s">
        <v>66</v>
      </c>
      <c r="O4" s="18" t="s">
        <v>67</v>
      </c>
      <c r="P4" s="18" t="s">
        <v>64</v>
      </c>
      <c r="Q4" s="18" t="s">
        <v>65</v>
      </c>
      <c r="R4" s="18" t="s">
        <v>66</v>
      </c>
      <c r="S4" s="18" t="s">
        <v>67</v>
      </c>
      <c r="T4" s="18" t="s">
        <v>68</v>
      </c>
      <c r="U4" s="18" t="s">
        <v>69</v>
      </c>
      <c r="V4" s="18" t="s">
        <v>70</v>
      </c>
      <c r="W4" s="18" t="s">
        <v>64</v>
      </c>
      <c r="X4" s="18" t="s">
        <v>65</v>
      </c>
      <c r="Y4" s="18" t="s">
        <v>66</v>
      </c>
      <c r="Z4" s="18" t="s">
        <v>67</v>
      </c>
      <c r="AA4" s="18" t="s">
        <v>68</v>
      </c>
      <c r="AB4" s="18" t="s">
        <v>69</v>
      </c>
      <c r="AC4" s="18" t="s">
        <v>70</v>
      </c>
      <c r="AD4" s="18" t="s">
        <v>64</v>
      </c>
      <c r="AE4" s="18" t="s">
        <v>65</v>
      </c>
      <c r="AF4" s="18" t="s">
        <v>66</v>
      </c>
      <c r="AG4" s="18" t="s">
        <v>67</v>
      </c>
      <c r="AH4" s="18" t="s">
        <v>68</v>
      </c>
      <c r="AI4" s="18" t="s">
        <v>69</v>
      </c>
      <c r="AJ4" s="18" t="s">
        <v>64</v>
      </c>
      <c r="AK4" s="18" t="s">
        <v>65</v>
      </c>
      <c r="AL4" s="18" t="s">
        <v>66</v>
      </c>
      <c r="AM4" s="18" t="s">
        <v>67</v>
      </c>
      <c r="AN4" s="18" t="s">
        <v>68</v>
      </c>
      <c r="AO4" s="18" t="s">
        <v>69</v>
      </c>
      <c r="AP4" s="18" t="s">
        <v>70</v>
      </c>
      <c r="AQ4" s="18" t="s">
        <v>71</v>
      </c>
      <c r="AR4" s="18" t="s">
        <v>72</v>
      </c>
      <c r="AS4" s="18" t="s">
        <v>73</v>
      </c>
      <c r="AT4" s="8"/>
    </row>
    <row r="5" spans="1:46" ht="25" x14ac:dyDescent="0.2">
      <c r="A5" s="24"/>
      <c r="B5" s="28"/>
      <c r="C5" s="28"/>
      <c r="D5" s="17" t="s">
        <v>74</v>
      </c>
      <c r="E5" s="17" t="s">
        <v>75</v>
      </c>
      <c r="F5" s="17" t="s">
        <v>76</v>
      </c>
      <c r="G5" s="17" t="s">
        <v>77</v>
      </c>
      <c r="H5" s="17" t="s">
        <v>78</v>
      </c>
      <c r="I5" s="17" t="s">
        <v>79</v>
      </c>
      <c r="J5" s="17" t="s">
        <v>80</v>
      </c>
      <c r="K5" s="17" t="s">
        <v>81</v>
      </c>
      <c r="L5" s="17" t="s">
        <v>82</v>
      </c>
      <c r="M5" s="17" t="s">
        <v>83</v>
      </c>
      <c r="N5" s="17" t="s">
        <v>84</v>
      </c>
      <c r="O5" s="17" t="s">
        <v>85</v>
      </c>
      <c r="P5" s="17" t="s">
        <v>86</v>
      </c>
      <c r="Q5" s="17" t="s">
        <v>87</v>
      </c>
      <c r="R5" s="17" t="s">
        <v>88</v>
      </c>
      <c r="S5" s="17" t="s">
        <v>89</v>
      </c>
      <c r="T5" s="17" t="s">
        <v>90</v>
      </c>
      <c r="U5" s="17" t="s">
        <v>91</v>
      </c>
      <c r="V5" s="17" t="s">
        <v>92</v>
      </c>
      <c r="W5" s="17" t="s">
        <v>93</v>
      </c>
      <c r="X5" s="17" t="s">
        <v>94</v>
      </c>
      <c r="Y5" s="17" t="s">
        <v>95</v>
      </c>
      <c r="Z5" s="17" t="s">
        <v>96</v>
      </c>
      <c r="AA5" s="17" t="s">
        <v>97</v>
      </c>
      <c r="AB5" s="17" t="s">
        <v>98</v>
      </c>
      <c r="AC5" s="17" t="s">
        <v>99</v>
      </c>
      <c r="AD5" s="17" t="s">
        <v>100</v>
      </c>
      <c r="AE5" s="17" t="s">
        <v>101</v>
      </c>
      <c r="AF5" s="17" t="s">
        <v>102</v>
      </c>
      <c r="AG5" s="17" t="s">
        <v>103</v>
      </c>
      <c r="AH5" s="17" t="s">
        <v>104</v>
      </c>
      <c r="AI5" s="17" t="s">
        <v>105</v>
      </c>
      <c r="AJ5" s="17" t="s">
        <v>106</v>
      </c>
      <c r="AK5" s="17" t="s">
        <v>107</v>
      </c>
      <c r="AL5" s="17" t="s">
        <v>108</v>
      </c>
      <c r="AM5" s="17" t="s">
        <v>109</v>
      </c>
      <c r="AN5" s="17" t="s">
        <v>110</v>
      </c>
      <c r="AO5" s="17" t="s">
        <v>111</v>
      </c>
      <c r="AP5" s="17" t="s">
        <v>112</v>
      </c>
      <c r="AQ5" s="17" t="s">
        <v>113</v>
      </c>
      <c r="AR5" s="17" t="s">
        <v>114</v>
      </c>
      <c r="AS5" s="17" t="s">
        <v>115</v>
      </c>
      <c r="AT5" s="8"/>
    </row>
    <row r="6" spans="1:46" x14ac:dyDescent="0.2">
      <c r="A6" s="25" t="s">
        <v>361</v>
      </c>
      <c r="B6" s="23" t="s">
        <v>362</v>
      </c>
      <c r="C6" s="23" t="s">
        <v>336</v>
      </c>
      <c r="D6" s="9">
        <v>0.409084476867</v>
      </c>
      <c r="E6" s="9">
        <v>0.37088168758950002</v>
      </c>
      <c r="F6" s="9">
        <v>0.3356950946003</v>
      </c>
      <c r="G6" s="9">
        <v>0.36452029311090001</v>
      </c>
      <c r="H6" s="9">
        <v>0.4827277086715</v>
      </c>
      <c r="I6" s="9">
        <v>0.43317981001470002</v>
      </c>
      <c r="J6" s="9">
        <v>0.45366875631819997</v>
      </c>
      <c r="K6" s="9">
        <v>0.36403347710540002</v>
      </c>
      <c r="L6" s="9">
        <v>0.45760734954740001</v>
      </c>
      <c r="M6" s="9">
        <v>0.4228005986801</v>
      </c>
      <c r="N6" s="9">
        <v>0.26717904345650001</v>
      </c>
      <c r="O6" s="9">
        <v>0.30614080595460003</v>
      </c>
      <c r="P6" s="9">
        <v>0.28626041731340002</v>
      </c>
      <c r="Q6" s="9">
        <v>0.46648420047720002</v>
      </c>
      <c r="R6" s="9">
        <v>0.33472370182700001</v>
      </c>
      <c r="S6" s="9">
        <v>0.4285311674185</v>
      </c>
      <c r="T6" s="9">
        <v>0.45044721259370002</v>
      </c>
      <c r="U6" s="9">
        <v>0.4451899436883</v>
      </c>
      <c r="V6" s="9">
        <v>0.43816143340340002</v>
      </c>
      <c r="W6" s="9">
        <v>0.15844717967239999</v>
      </c>
      <c r="X6" s="9">
        <v>8.3469548103480007E-2</v>
      </c>
      <c r="Y6" s="9">
        <v>0.22431693562630001</v>
      </c>
      <c r="Z6" s="9">
        <v>0.33388762443940001</v>
      </c>
      <c r="AA6" s="9">
        <v>0.39842631853440003</v>
      </c>
      <c r="AB6" s="9">
        <v>0.59885954664209995</v>
      </c>
      <c r="AC6" s="9">
        <v>0.58008718492959999</v>
      </c>
      <c r="AD6" s="9">
        <v>0.17125100484819999</v>
      </c>
      <c r="AE6" s="9">
        <v>0.13627597608809999</v>
      </c>
      <c r="AF6" s="9">
        <v>0.36005124404170002</v>
      </c>
      <c r="AG6" s="9">
        <v>0.49432955727569999</v>
      </c>
      <c r="AH6" s="9">
        <v>0.58778155241009999</v>
      </c>
      <c r="AI6" s="9">
        <v>0</v>
      </c>
      <c r="AJ6" s="9">
        <v>0.16530022691019999</v>
      </c>
      <c r="AK6" s="9">
        <v>0.3283768998437</v>
      </c>
      <c r="AL6" s="9">
        <v>0.48303707857810002</v>
      </c>
      <c r="AM6" s="9">
        <v>0.54932856741769998</v>
      </c>
      <c r="AN6" s="9">
        <v>0.45791214968330002</v>
      </c>
      <c r="AO6" s="9">
        <v>0.38568155957299999</v>
      </c>
      <c r="AP6" s="9">
        <v>0.51605641684070003</v>
      </c>
      <c r="AQ6" s="9">
        <v>0.56267986792050007</v>
      </c>
      <c r="AR6" s="9">
        <v>0.40946781588100001</v>
      </c>
      <c r="AS6" s="9">
        <v>0.48798066055</v>
      </c>
      <c r="AT6" s="8"/>
    </row>
    <row r="7" spans="1:46" x14ac:dyDescent="0.2">
      <c r="A7" s="24"/>
      <c r="B7" s="24"/>
      <c r="C7" s="24"/>
      <c r="D7" s="10">
        <v>328</v>
      </c>
      <c r="E7" s="10">
        <v>28</v>
      </c>
      <c r="F7" s="10">
        <v>50</v>
      </c>
      <c r="G7" s="10">
        <v>54</v>
      </c>
      <c r="H7" s="10">
        <v>79</v>
      </c>
      <c r="I7" s="10">
        <v>109</v>
      </c>
      <c r="J7" s="10">
        <v>197</v>
      </c>
      <c r="K7" s="10">
        <v>130</v>
      </c>
      <c r="L7" s="10">
        <v>165</v>
      </c>
      <c r="M7" s="10">
        <v>114</v>
      </c>
      <c r="N7" s="10">
        <v>42</v>
      </c>
      <c r="O7" s="10">
        <v>3</v>
      </c>
      <c r="P7" s="10">
        <v>19</v>
      </c>
      <c r="Q7" s="10">
        <v>13</v>
      </c>
      <c r="R7" s="10">
        <v>56</v>
      </c>
      <c r="S7" s="10">
        <v>43</v>
      </c>
      <c r="T7" s="10">
        <v>50</v>
      </c>
      <c r="U7" s="10">
        <v>86</v>
      </c>
      <c r="V7" s="10">
        <v>61</v>
      </c>
      <c r="W7" s="10">
        <v>9</v>
      </c>
      <c r="X7" s="10">
        <v>5</v>
      </c>
      <c r="Y7" s="10">
        <v>8</v>
      </c>
      <c r="Z7" s="10">
        <v>45</v>
      </c>
      <c r="AA7" s="10">
        <v>54</v>
      </c>
      <c r="AB7" s="10">
        <v>44</v>
      </c>
      <c r="AC7" s="10">
        <v>163</v>
      </c>
      <c r="AD7" s="10">
        <v>8</v>
      </c>
      <c r="AE7" s="10">
        <v>15</v>
      </c>
      <c r="AF7" s="10">
        <v>53</v>
      </c>
      <c r="AG7" s="10">
        <v>139</v>
      </c>
      <c r="AH7" s="10">
        <v>113</v>
      </c>
      <c r="AI7" s="10">
        <v>0</v>
      </c>
      <c r="AJ7" s="10">
        <v>25</v>
      </c>
      <c r="AK7" s="10">
        <v>15</v>
      </c>
      <c r="AL7" s="10">
        <v>8</v>
      </c>
      <c r="AM7" s="10">
        <v>18</v>
      </c>
      <c r="AN7" s="10">
        <v>48</v>
      </c>
      <c r="AO7" s="10">
        <v>17</v>
      </c>
      <c r="AP7" s="10">
        <v>2</v>
      </c>
      <c r="AQ7" s="10">
        <v>13</v>
      </c>
      <c r="AR7" s="10">
        <v>3</v>
      </c>
      <c r="AS7" s="10">
        <v>179</v>
      </c>
      <c r="AT7" s="8"/>
    </row>
    <row r="8" spans="1:46" x14ac:dyDescent="0.2">
      <c r="A8" s="24"/>
      <c r="B8" s="24"/>
      <c r="C8" s="24"/>
      <c r="D8" s="11" t="s">
        <v>118</v>
      </c>
      <c r="E8" s="11"/>
      <c r="F8" s="11"/>
      <c r="G8" s="11"/>
      <c r="H8" s="11"/>
      <c r="I8" s="11"/>
      <c r="J8" s="12" t="s">
        <v>125</v>
      </c>
      <c r="K8" s="11"/>
      <c r="L8" s="12" t="s">
        <v>202</v>
      </c>
      <c r="M8" s="11"/>
      <c r="N8" s="11"/>
      <c r="O8" s="11"/>
      <c r="P8" s="11"/>
      <c r="Q8" s="11"/>
      <c r="R8" s="11"/>
      <c r="S8" s="11"/>
      <c r="T8" s="11"/>
      <c r="U8" s="11"/>
      <c r="V8" s="11"/>
      <c r="W8" s="11"/>
      <c r="X8" s="11"/>
      <c r="Y8" s="11"/>
      <c r="Z8" s="12" t="s">
        <v>125</v>
      </c>
      <c r="AA8" s="12" t="s">
        <v>125</v>
      </c>
      <c r="AB8" s="12" t="s">
        <v>363</v>
      </c>
      <c r="AC8" s="12" t="s">
        <v>363</v>
      </c>
      <c r="AD8" s="11"/>
      <c r="AE8" s="11"/>
      <c r="AF8" s="12" t="s">
        <v>125</v>
      </c>
      <c r="AG8" s="12" t="s">
        <v>252</v>
      </c>
      <c r="AH8" s="12" t="s">
        <v>292</v>
      </c>
      <c r="AI8" s="11"/>
      <c r="AJ8" s="11"/>
      <c r="AK8" s="11"/>
      <c r="AL8" s="11"/>
      <c r="AM8" s="12" t="s">
        <v>119</v>
      </c>
      <c r="AN8" s="12" t="s">
        <v>119</v>
      </c>
      <c r="AO8" s="11"/>
      <c r="AP8" s="11"/>
      <c r="AQ8" s="12" t="s">
        <v>119</v>
      </c>
      <c r="AR8" s="11"/>
      <c r="AS8" s="12" t="s">
        <v>120</v>
      </c>
      <c r="AT8" s="8"/>
    </row>
    <row r="9" spans="1:46" x14ac:dyDescent="0.2">
      <c r="A9" s="26"/>
      <c r="B9" s="26"/>
      <c r="C9" s="23" t="s">
        <v>337</v>
      </c>
      <c r="D9" s="9">
        <v>0.17430825440459999</v>
      </c>
      <c r="E9" s="9">
        <v>0.20747529257799999</v>
      </c>
      <c r="F9" s="9">
        <v>0.24550265660100001</v>
      </c>
      <c r="G9" s="9">
        <v>0.15450896222919999</v>
      </c>
      <c r="H9" s="9">
        <v>0.1313448058484</v>
      </c>
      <c r="I9" s="9">
        <v>0.15620075821570001</v>
      </c>
      <c r="J9" s="9">
        <v>0.18751594386180001</v>
      </c>
      <c r="K9" s="9">
        <v>0.1630637024181</v>
      </c>
      <c r="L9" s="9">
        <v>0.17939991654910001</v>
      </c>
      <c r="M9" s="9">
        <v>0.17310524918139999</v>
      </c>
      <c r="N9" s="9">
        <v>0.18119368631909999</v>
      </c>
      <c r="O9" s="9">
        <v>0</v>
      </c>
      <c r="P9" s="9">
        <v>0.18956107630810001</v>
      </c>
      <c r="Q9" s="9">
        <v>0.14578191363170001</v>
      </c>
      <c r="R9" s="9">
        <v>0.2418758077898</v>
      </c>
      <c r="S9" s="9">
        <v>0.19800364320479999</v>
      </c>
      <c r="T9" s="9">
        <v>0.1738512259676</v>
      </c>
      <c r="U9" s="9">
        <v>0.1544040443959</v>
      </c>
      <c r="V9" s="9">
        <v>0.10977782051520001</v>
      </c>
      <c r="W9" s="9">
        <v>6.6372919023879998E-2</v>
      </c>
      <c r="X9" s="9">
        <v>0.1270437768348</v>
      </c>
      <c r="Y9" s="9">
        <v>0.27091879721630002</v>
      </c>
      <c r="Z9" s="9">
        <v>0.13512562634149999</v>
      </c>
      <c r="AA9" s="9">
        <v>0.22106449914689999</v>
      </c>
      <c r="AB9" s="9">
        <v>0.1921555341501</v>
      </c>
      <c r="AC9" s="9">
        <v>0.18340148962489999</v>
      </c>
      <c r="AD9" s="9">
        <v>0.1037613577939</v>
      </c>
      <c r="AE9" s="9">
        <v>0.1460838659607</v>
      </c>
      <c r="AF9" s="9">
        <v>0.14694509020880001</v>
      </c>
      <c r="AG9" s="9">
        <v>0.22547631097900001</v>
      </c>
      <c r="AH9" s="9">
        <v>0.16268237703069999</v>
      </c>
      <c r="AI9" s="9">
        <v>0.15505865888879999</v>
      </c>
      <c r="AJ9" s="9">
        <v>0.17601350377399999</v>
      </c>
      <c r="AK9" s="9">
        <v>0.2065674336842</v>
      </c>
      <c r="AL9" s="9">
        <v>6.6440394183000004E-2</v>
      </c>
      <c r="AM9" s="9">
        <v>7.6614509837869993E-2</v>
      </c>
      <c r="AN9" s="9">
        <v>0.17727423289579999</v>
      </c>
      <c r="AO9" s="9">
        <v>0.25194133675539998</v>
      </c>
      <c r="AP9" s="9">
        <v>0</v>
      </c>
      <c r="AQ9" s="9">
        <v>0.2602710600034</v>
      </c>
      <c r="AR9" s="9">
        <v>0.43672099934230002</v>
      </c>
      <c r="AS9" s="9">
        <v>0.16453406965840001</v>
      </c>
      <c r="AT9" s="8"/>
    </row>
    <row r="10" spans="1:46" x14ac:dyDescent="0.2">
      <c r="A10" s="24"/>
      <c r="B10" s="24"/>
      <c r="C10" s="24"/>
      <c r="D10" s="10">
        <v>138</v>
      </c>
      <c r="E10" s="10">
        <v>15</v>
      </c>
      <c r="F10" s="10">
        <v>36</v>
      </c>
      <c r="G10" s="10">
        <v>24</v>
      </c>
      <c r="H10" s="10">
        <v>21</v>
      </c>
      <c r="I10" s="10">
        <v>39</v>
      </c>
      <c r="J10" s="10">
        <v>77</v>
      </c>
      <c r="K10" s="10">
        <v>61</v>
      </c>
      <c r="L10" s="10">
        <v>71</v>
      </c>
      <c r="M10" s="10">
        <v>41</v>
      </c>
      <c r="N10" s="10">
        <v>26</v>
      </c>
      <c r="O10" s="10">
        <v>0</v>
      </c>
      <c r="P10" s="10">
        <v>9</v>
      </c>
      <c r="Q10" s="10">
        <v>4</v>
      </c>
      <c r="R10" s="10">
        <v>35</v>
      </c>
      <c r="S10" s="10">
        <v>16</v>
      </c>
      <c r="T10" s="10">
        <v>25</v>
      </c>
      <c r="U10" s="10">
        <v>32</v>
      </c>
      <c r="V10" s="10">
        <v>17</v>
      </c>
      <c r="W10" s="10">
        <v>4</v>
      </c>
      <c r="X10" s="10">
        <v>6</v>
      </c>
      <c r="Y10" s="10">
        <v>10</v>
      </c>
      <c r="Z10" s="10">
        <v>16</v>
      </c>
      <c r="AA10" s="10">
        <v>29</v>
      </c>
      <c r="AB10" s="10">
        <v>17</v>
      </c>
      <c r="AC10" s="10">
        <v>56</v>
      </c>
      <c r="AD10" s="10">
        <v>5</v>
      </c>
      <c r="AE10" s="10">
        <v>14</v>
      </c>
      <c r="AF10" s="10">
        <v>20</v>
      </c>
      <c r="AG10" s="10">
        <v>63</v>
      </c>
      <c r="AH10" s="10">
        <v>34</v>
      </c>
      <c r="AI10" s="10">
        <v>1</v>
      </c>
      <c r="AJ10" s="10">
        <v>27</v>
      </c>
      <c r="AK10" s="10">
        <v>5</v>
      </c>
      <c r="AL10" s="10">
        <v>1</v>
      </c>
      <c r="AM10" s="10">
        <v>3</v>
      </c>
      <c r="AN10" s="10">
        <v>16</v>
      </c>
      <c r="AO10" s="10">
        <v>10</v>
      </c>
      <c r="AP10" s="10">
        <v>0</v>
      </c>
      <c r="AQ10" s="10">
        <v>6</v>
      </c>
      <c r="AR10" s="10">
        <v>1</v>
      </c>
      <c r="AS10" s="10">
        <v>69</v>
      </c>
      <c r="AT10" s="8"/>
    </row>
    <row r="11" spans="1:46" x14ac:dyDescent="0.2">
      <c r="A11" s="24"/>
      <c r="B11" s="24"/>
      <c r="C11" s="24"/>
      <c r="D11" s="11" t="s">
        <v>118</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8"/>
    </row>
    <row r="12" spans="1:46" x14ac:dyDescent="0.2">
      <c r="A12" s="26"/>
      <c r="B12" s="26"/>
      <c r="C12" s="23" t="s">
        <v>338</v>
      </c>
      <c r="D12" s="9">
        <v>0.1394752045571</v>
      </c>
      <c r="E12" s="9">
        <v>0.24458313327030001</v>
      </c>
      <c r="F12" s="9">
        <v>9.4371799645060012E-2</v>
      </c>
      <c r="G12" s="9">
        <v>0.17440764979840001</v>
      </c>
      <c r="H12" s="9">
        <v>0.1011991897953</v>
      </c>
      <c r="I12" s="9">
        <v>0.1178616477784</v>
      </c>
      <c r="J12" s="9">
        <v>0.1211338288671</v>
      </c>
      <c r="K12" s="9">
        <v>0.1523289988115</v>
      </c>
      <c r="L12" s="9">
        <v>8.1187239108299988E-2</v>
      </c>
      <c r="M12" s="9">
        <v>0.1682137094618</v>
      </c>
      <c r="N12" s="9">
        <v>0.21262731708730001</v>
      </c>
      <c r="O12" s="9">
        <v>0.41253065605950001</v>
      </c>
      <c r="P12" s="9">
        <v>0.27045613843630001</v>
      </c>
      <c r="Q12" s="9">
        <v>0.1006538919224</v>
      </c>
      <c r="R12" s="9">
        <v>0.13477331714179999</v>
      </c>
      <c r="S12" s="9">
        <v>0.13399029648380001</v>
      </c>
      <c r="T12" s="9">
        <v>0.12903261948190001</v>
      </c>
      <c r="U12" s="9">
        <v>8.63106171191E-2</v>
      </c>
      <c r="V12" s="9">
        <v>0.1715420381195</v>
      </c>
      <c r="W12" s="9">
        <v>0.15144930613429999</v>
      </c>
      <c r="X12" s="9">
        <v>0.22418630537209999</v>
      </c>
      <c r="Y12" s="9">
        <v>0.1502091534651</v>
      </c>
      <c r="Z12" s="9">
        <v>0.22393524567520001</v>
      </c>
      <c r="AA12" s="9">
        <v>0.1473069570736</v>
      </c>
      <c r="AB12" s="9">
        <v>6.2736367050380007E-2</v>
      </c>
      <c r="AC12" s="9">
        <v>7.8092435390899995E-2</v>
      </c>
      <c r="AD12" s="9">
        <v>0.16372306570020001</v>
      </c>
      <c r="AE12" s="9">
        <v>0.1985920067777</v>
      </c>
      <c r="AF12" s="9">
        <v>0.19279181758799999</v>
      </c>
      <c r="AG12" s="9">
        <v>9.9261416924250001E-2</v>
      </c>
      <c r="AH12" s="9">
        <v>9.713300941672999E-2</v>
      </c>
      <c r="AI12" s="9">
        <v>0.22169752884069999</v>
      </c>
      <c r="AJ12" s="9">
        <v>0.1817349683799</v>
      </c>
      <c r="AK12" s="9">
        <v>2.538314132494E-2</v>
      </c>
      <c r="AL12" s="9">
        <v>0.32405257318809999</v>
      </c>
      <c r="AM12" s="9">
        <v>0</v>
      </c>
      <c r="AN12" s="9">
        <v>0.1874235768536</v>
      </c>
      <c r="AO12" s="9">
        <v>0.2071977140906</v>
      </c>
      <c r="AP12" s="9">
        <v>0</v>
      </c>
      <c r="AQ12" s="9">
        <v>5.4882169521920002E-2</v>
      </c>
      <c r="AR12" s="9">
        <v>6.9727821357069994E-2</v>
      </c>
      <c r="AS12" s="9">
        <v>0.12818449056389999</v>
      </c>
      <c r="AT12" s="8"/>
    </row>
    <row r="13" spans="1:46" x14ac:dyDescent="0.2">
      <c r="A13" s="24"/>
      <c r="B13" s="24"/>
      <c r="C13" s="24"/>
      <c r="D13" s="10">
        <v>87</v>
      </c>
      <c r="E13" s="10">
        <v>13</v>
      </c>
      <c r="F13" s="10">
        <v>16</v>
      </c>
      <c r="G13" s="10">
        <v>18</v>
      </c>
      <c r="H13" s="10">
        <v>15</v>
      </c>
      <c r="I13" s="10">
        <v>24</v>
      </c>
      <c r="J13" s="10">
        <v>47</v>
      </c>
      <c r="K13" s="10">
        <v>36</v>
      </c>
      <c r="L13" s="10">
        <v>31</v>
      </c>
      <c r="M13" s="10">
        <v>32</v>
      </c>
      <c r="N13" s="10">
        <v>20</v>
      </c>
      <c r="O13" s="10">
        <v>3</v>
      </c>
      <c r="P13" s="10">
        <v>6</v>
      </c>
      <c r="Q13" s="10">
        <v>5</v>
      </c>
      <c r="R13" s="10">
        <v>17</v>
      </c>
      <c r="S13" s="10">
        <v>8</v>
      </c>
      <c r="T13" s="10">
        <v>18</v>
      </c>
      <c r="U13" s="10">
        <v>14</v>
      </c>
      <c r="V13" s="10">
        <v>19</v>
      </c>
      <c r="W13" s="10">
        <v>10</v>
      </c>
      <c r="X13" s="10">
        <v>5</v>
      </c>
      <c r="Y13" s="10">
        <v>4</v>
      </c>
      <c r="Z13" s="10">
        <v>23</v>
      </c>
      <c r="AA13" s="10">
        <v>18</v>
      </c>
      <c r="AB13" s="10">
        <v>7</v>
      </c>
      <c r="AC13" s="10">
        <v>20</v>
      </c>
      <c r="AD13" s="10">
        <v>4</v>
      </c>
      <c r="AE13" s="10">
        <v>18</v>
      </c>
      <c r="AF13" s="10">
        <v>20</v>
      </c>
      <c r="AG13" s="10">
        <v>25</v>
      </c>
      <c r="AH13" s="10">
        <v>18</v>
      </c>
      <c r="AI13" s="10">
        <v>1</v>
      </c>
      <c r="AJ13" s="10">
        <v>23</v>
      </c>
      <c r="AK13" s="10">
        <v>3</v>
      </c>
      <c r="AL13" s="10">
        <v>2</v>
      </c>
      <c r="AM13" s="10">
        <v>0</v>
      </c>
      <c r="AN13" s="10">
        <v>11</v>
      </c>
      <c r="AO13" s="10">
        <v>4</v>
      </c>
      <c r="AP13" s="10">
        <v>0</v>
      </c>
      <c r="AQ13" s="10">
        <v>1</v>
      </c>
      <c r="AR13" s="10">
        <v>1</v>
      </c>
      <c r="AS13" s="10">
        <v>42</v>
      </c>
      <c r="AT13" s="8"/>
    </row>
    <row r="14" spans="1:46" x14ac:dyDescent="0.2">
      <c r="A14" s="24"/>
      <c r="B14" s="24"/>
      <c r="C14" s="24"/>
      <c r="D14" s="11" t="s">
        <v>118</v>
      </c>
      <c r="E14" s="11"/>
      <c r="F14" s="11"/>
      <c r="G14" s="11"/>
      <c r="H14" s="11"/>
      <c r="I14" s="11"/>
      <c r="J14" s="11"/>
      <c r="K14" s="11"/>
      <c r="L14" s="11"/>
      <c r="M14" s="11"/>
      <c r="N14" s="12" t="s">
        <v>119</v>
      </c>
      <c r="O14" s="12" t="s">
        <v>119</v>
      </c>
      <c r="P14" s="11"/>
      <c r="Q14" s="11"/>
      <c r="R14" s="11"/>
      <c r="S14" s="11"/>
      <c r="T14" s="11"/>
      <c r="U14" s="11"/>
      <c r="V14" s="11"/>
      <c r="W14" s="11"/>
      <c r="X14" s="11"/>
      <c r="Y14" s="11"/>
      <c r="Z14" s="11"/>
      <c r="AA14" s="11"/>
      <c r="AB14" s="11"/>
      <c r="AC14" s="11"/>
      <c r="AD14" s="11"/>
      <c r="AE14" s="11"/>
      <c r="AF14" s="11"/>
      <c r="AG14" s="11"/>
      <c r="AH14" s="11"/>
      <c r="AI14" s="11"/>
      <c r="AJ14" s="12" t="s">
        <v>125</v>
      </c>
      <c r="AK14" s="11"/>
      <c r="AL14" s="11"/>
      <c r="AM14" s="11"/>
      <c r="AN14" s="12" t="s">
        <v>125</v>
      </c>
      <c r="AO14" s="11"/>
      <c r="AP14" s="11"/>
      <c r="AQ14" s="11"/>
      <c r="AR14" s="11"/>
      <c r="AS14" s="11"/>
      <c r="AT14" s="8"/>
    </row>
    <row r="15" spans="1:46" x14ac:dyDescent="0.2">
      <c r="A15" s="26"/>
      <c r="B15" s="26"/>
      <c r="C15" s="23" t="s">
        <v>339</v>
      </c>
      <c r="D15" s="9">
        <v>0.15565754399750001</v>
      </c>
      <c r="E15" s="9">
        <v>0.14741352078430001</v>
      </c>
      <c r="F15" s="9">
        <v>0.22564629933729999</v>
      </c>
      <c r="G15" s="9">
        <v>0.1243814204723</v>
      </c>
      <c r="H15" s="9">
        <v>0.156454724845</v>
      </c>
      <c r="I15" s="9">
        <v>0.14876404058090001</v>
      </c>
      <c r="J15" s="9">
        <v>0.15582116398990001</v>
      </c>
      <c r="K15" s="9">
        <v>0.15326880329440001</v>
      </c>
      <c r="L15" s="9">
        <v>0.17514647424679999</v>
      </c>
      <c r="M15" s="9">
        <v>0.12860099740809999</v>
      </c>
      <c r="N15" s="9">
        <v>0.17067507850870001</v>
      </c>
      <c r="O15" s="9">
        <v>0</v>
      </c>
      <c r="P15" s="9">
        <v>0.16903920358730001</v>
      </c>
      <c r="Q15" s="9">
        <v>0.17346151686620001</v>
      </c>
      <c r="R15" s="9">
        <v>0.1679153920008</v>
      </c>
      <c r="S15" s="9">
        <v>0.10476033579250001</v>
      </c>
      <c r="T15" s="9">
        <v>0.15707414802219999</v>
      </c>
      <c r="U15" s="9">
        <v>0.16151010151629999</v>
      </c>
      <c r="V15" s="9">
        <v>0.1585230271027</v>
      </c>
      <c r="W15" s="9">
        <v>0.23279806465790001</v>
      </c>
      <c r="X15" s="9">
        <v>0.34726232340369989</v>
      </c>
      <c r="Y15" s="9">
        <v>0.1803927323174</v>
      </c>
      <c r="Z15" s="9">
        <v>0.112083897647</v>
      </c>
      <c r="AA15" s="9">
        <v>0.153380012807</v>
      </c>
      <c r="AB15" s="9">
        <v>0.1099265997065</v>
      </c>
      <c r="AC15" s="9">
        <v>0.13327799648200001</v>
      </c>
      <c r="AD15" s="9">
        <v>0.21424071724499999</v>
      </c>
      <c r="AE15" s="9">
        <v>0.26093859086440002</v>
      </c>
      <c r="AF15" s="9">
        <v>0.13495175995639999</v>
      </c>
      <c r="AG15" s="9">
        <v>0.1328265031652</v>
      </c>
      <c r="AH15" s="9">
        <v>0.12894186323420001</v>
      </c>
      <c r="AI15" s="9">
        <v>0.1070707133027</v>
      </c>
      <c r="AJ15" s="9">
        <v>0.25021305541479999</v>
      </c>
      <c r="AK15" s="9">
        <v>0.2511473662234</v>
      </c>
      <c r="AL15" s="9">
        <v>7.7901671697979999E-2</v>
      </c>
      <c r="AM15" s="9">
        <v>0.24027608484740001</v>
      </c>
      <c r="AN15" s="9">
        <v>8.5246344845569991E-2</v>
      </c>
      <c r="AO15" s="9">
        <v>8.7288385391050008E-2</v>
      </c>
      <c r="AP15" s="9">
        <v>0</v>
      </c>
      <c r="AQ15" s="9">
        <v>0.1221669025542</v>
      </c>
      <c r="AR15" s="9">
        <v>8.408336341962E-2</v>
      </c>
      <c r="AS15" s="9">
        <v>0.12899591042190001</v>
      </c>
      <c r="AT15" s="8"/>
    </row>
    <row r="16" spans="1:46" x14ac:dyDescent="0.2">
      <c r="A16" s="24"/>
      <c r="B16" s="24"/>
      <c r="C16" s="24"/>
      <c r="D16" s="10">
        <v>107</v>
      </c>
      <c r="E16" s="10">
        <v>9</v>
      </c>
      <c r="F16" s="10">
        <v>25</v>
      </c>
      <c r="G16" s="10">
        <v>18</v>
      </c>
      <c r="H16" s="10">
        <v>23</v>
      </c>
      <c r="I16" s="10">
        <v>32</v>
      </c>
      <c r="J16" s="10">
        <v>55</v>
      </c>
      <c r="K16" s="10">
        <v>50</v>
      </c>
      <c r="L16" s="10">
        <v>60</v>
      </c>
      <c r="M16" s="10">
        <v>29</v>
      </c>
      <c r="N16" s="10">
        <v>18</v>
      </c>
      <c r="O16" s="10">
        <v>0</v>
      </c>
      <c r="P16" s="10">
        <v>11</v>
      </c>
      <c r="Q16" s="10">
        <v>7</v>
      </c>
      <c r="R16" s="10">
        <v>19</v>
      </c>
      <c r="S16" s="10">
        <v>10</v>
      </c>
      <c r="T16" s="10">
        <v>14</v>
      </c>
      <c r="U16" s="10">
        <v>24</v>
      </c>
      <c r="V16" s="10">
        <v>22</v>
      </c>
      <c r="W16" s="10">
        <v>11</v>
      </c>
      <c r="X16" s="10">
        <v>15</v>
      </c>
      <c r="Y16" s="10">
        <v>7</v>
      </c>
      <c r="Z16" s="10">
        <v>18</v>
      </c>
      <c r="AA16" s="10">
        <v>19</v>
      </c>
      <c r="AB16" s="10">
        <v>8</v>
      </c>
      <c r="AC16" s="10">
        <v>29</v>
      </c>
      <c r="AD16" s="10">
        <v>6</v>
      </c>
      <c r="AE16" s="10">
        <v>28</v>
      </c>
      <c r="AF16" s="10">
        <v>23</v>
      </c>
      <c r="AG16" s="10">
        <v>31</v>
      </c>
      <c r="AH16" s="10">
        <v>18</v>
      </c>
      <c r="AI16" s="10">
        <v>1</v>
      </c>
      <c r="AJ16" s="10">
        <v>34</v>
      </c>
      <c r="AK16" s="10">
        <v>7</v>
      </c>
      <c r="AL16" s="10">
        <v>2</v>
      </c>
      <c r="AM16" s="10">
        <v>3</v>
      </c>
      <c r="AN16" s="10">
        <v>9</v>
      </c>
      <c r="AO16" s="10">
        <v>3</v>
      </c>
      <c r="AP16" s="10">
        <v>0</v>
      </c>
      <c r="AQ16" s="10">
        <v>4</v>
      </c>
      <c r="AR16" s="10">
        <v>1</v>
      </c>
      <c r="AS16" s="10">
        <v>44</v>
      </c>
      <c r="AT16" s="8"/>
    </row>
    <row r="17" spans="1:46" x14ac:dyDescent="0.2">
      <c r="A17" s="24"/>
      <c r="B17" s="24"/>
      <c r="C17" s="24"/>
      <c r="D17" s="11" t="s">
        <v>118</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8"/>
    </row>
    <row r="18" spans="1:46" x14ac:dyDescent="0.2">
      <c r="A18" s="26"/>
      <c r="B18" s="26"/>
      <c r="C18" s="23" t="s">
        <v>340</v>
      </c>
      <c r="D18" s="9">
        <v>0.1214745201737</v>
      </c>
      <c r="E18" s="9">
        <v>2.9646365777840002E-2</v>
      </c>
      <c r="F18" s="9">
        <v>9.8784149816350003E-2</v>
      </c>
      <c r="G18" s="9">
        <v>0.18218167438919999</v>
      </c>
      <c r="H18" s="9">
        <v>0.12827357083980001</v>
      </c>
      <c r="I18" s="9">
        <v>0.1439937434103</v>
      </c>
      <c r="J18" s="9">
        <v>8.1860306963130014E-2</v>
      </c>
      <c r="K18" s="9">
        <v>0.16730501837059999</v>
      </c>
      <c r="L18" s="9">
        <v>0.1066590205483</v>
      </c>
      <c r="M18" s="9">
        <v>0.1072794452686</v>
      </c>
      <c r="N18" s="9">
        <v>0.16832487462830001</v>
      </c>
      <c r="O18" s="9">
        <v>0.28132853798590002</v>
      </c>
      <c r="P18" s="9">
        <v>8.4683164354959997E-2</v>
      </c>
      <c r="Q18" s="9">
        <v>0.11361847710259999</v>
      </c>
      <c r="R18" s="9">
        <v>0.1207117812406</v>
      </c>
      <c r="S18" s="9">
        <v>0.13471455710050001</v>
      </c>
      <c r="T18" s="9">
        <v>8.9594793934639996E-2</v>
      </c>
      <c r="U18" s="9">
        <v>0.15258529328039999</v>
      </c>
      <c r="V18" s="9">
        <v>0.12199568085909999</v>
      </c>
      <c r="W18" s="9">
        <v>0.39093253051159998</v>
      </c>
      <c r="X18" s="9">
        <v>0.21803804628590001</v>
      </c>
      <c r="Y18" s="9">
        <v>0.1741623813749</v>
      </c>
      <c r="Z18" s="9">
        <v>0.19496760589689999</v>
      </c>
      <c r="AA18" s="9">
        <v>7.9822212438129994E-2</v>
      </c>
      <c r="AB18" s="9">
        <v>3.632195245092E-2</v>
      </c>
      <c r="AC18" s="9">
        <v>2.51408935726E-2</v>
      </c>
      <c r="AD18" s="9">
        <v>0.34702385441270001</v>
      </c>
      <c r="AE18" s="9">
        <v>0.25810956030909998</v>
      </c>
      <c r="AF18" s="9">
        <v>0.16526008820509999</v>
      </c>
      <c r="AG18" s="9">
        <v>4.8106211655819998E-2</v>
      </c>
      <c r="AH18" s="9">
        <v>2.3461197908289998E-2</v>
      </c>
      <c r="AI18" s="9">
        <v>0.51617309896770003</v>
      </c>
      <c r="AJ18" s="9">
        <v>0.2267382455211</v>
      </c>
      <c r="AK18" s="9">
        <v>0.18852515892380001</v>
      </c>
      <c r="AL18" s="9">
        <v>4.856828235282E-2</v>
      </c>
      <c r="AM18" s="9">
        <v>0.13378083789709999</v>
      </c>
      <c r="AN18" s="9">
        <v>9.2143695721679991E-2</v>
      </c>
      <c r="AO18" s="9">
        <v>6.7891004189929993E-2</v>
      </c>
      <c r="AP18" s="9">
        <v>0.48394358315929997</v>
      </c>
      <c r="AQ18" s="9">
        <v>0</v>
      </c>
      <c r="AR18" s="9">
        <v>0</v>
      </c>
      <c r="AS18" s="9">
        <v>9.0304868805870006E-2</v>
      </c>
      <c r="AT18" s="8"/>
    </row>
    <row r="19" spans="1:46" x14ac:dyDescent="0.2">
      <c r="A19" s="24"/>
      <c r="B19" s="24"/>
      <c r="C19" s="24"/>
      <c r="D19" s="10">
        <v>88</v>
      </c>
      <c r="E19" s="10">
        <v>4</v>
      </c>
      <c r="F19" s="10">
        <v>12</v>
      </c>
      <c r="G19" s="10">
        <v>23</v>
      </c>
      <c r="H19" s="10">
        <v>19</v>
      </c>
      <c r="I19" s="10">
        <v>27</v>
      </c>
      <c r="J19" s="10">
        <v>31</v>
      </c>
      <c r="K19" s="10">
        <v>56</v>
      </c>
      <c r="L19" s="10">
        <v>35</v>
      </c>
      <c r="M19" s="10">
        <v>29</v>
      </c>
      <c r="N19" s="10">
        <v>20</v>
      </c>
      <c r="O19" s="10">
        <v>3</v>
      </c>
      <c r="P19" s="10">
        <v>5</v>
      </c>
      <c r="Q19" s="10">
        <v>6</v>
      </c>
      <c r="R19" s="10">
        <v>19</v>
      </c>
      <c r="S19" s="10">
        <v>11</v>
      </c>
      <c r="T19" s="10">
        <v>10</v>
      </c>
      <c r="U19" s="10">
        <v>23</v>
      </c>
      <c r="V19" s="10">
        <v>14</v>
      </c>
      <c r="W19" s="10">
        <v>25</v>
      </c>
      <c r="X19" s="10">
        <v>9</v>
      </c>
      <c r="Y19" s="10">
        <v>7</v>
      </c>
      <c r="Z19" s="10">
        <v>27</v>
      </c>
      <c r="AA19" s="10">
        <v>7</v>
      </c>
      <c r="AB19" s="10">
        <v>3</v>
      </c>
      <c r="AC19" s="10">
        <v>10</v>
      </c>
      <c r="AD19" s="10">
        <v>16</v>
      </c>
      <c r="AE19" s="10">
        <v>29</v>
      </c>
      <c r="AF19" s="10">
        <v>18</v>
      </c>
      <c r="AG19" s="10">
        <v>15</v>
      </c>
      <c r="AH19" s="10">
        <v>6</v>
      </c>
      <c r="AI19" s="10">
        <v>3</v>
      </c>
      <c r="AJ19" s="10">
        <v>34</v>
      </c>
      <c r="AK19" s="10">
        <v>10</v>
      </c>
      <c r="AL19" s="10">
        <v>1</v>
      </c>
      <c r="AM19" s="10">
        <v>5</v>
      </c>
      <c r="AN19" s="10">
        <v>9</v>
      </c>
      <c r="AO19" s="10">
        <v>2</v>
      </c>
      <c r="AP19" s="10">
        <v>1</v>
      </c>
      <c r="AQ19" s="10">
        <v>0</v>
      </c>
      <c r="AR19" s="10">
        <v>0</v>
      </c>
      <c r="AS19" s="10">
        <v>26</v>
      </c>
      <c r="AT19" s="8"/>
    </row>
    <row r="20" spans="1:46" x14ac:dyDescent="0.2">
      <c r="A20" s="24"/>
      <c r="B20" s="24"/>
      <c r="C20" s="24"/>
      <c r="D20" s="11" t="s">
        <v>118</v>
      </c>
      <c r="E20" s="11"/>
      <c r="F20" s="11"/>
      <c r="G20" s="12" t="s">
        <v>119</v>
      </c>
      <c r="H20" s="12" t="s">
        <v>119</v>
      </c>
      <c r="I20" s="12" t="s">
        <v>119</v>
      </c>
      <c r="J20" s="11"/>
      <c r="K20" s="12" t="s">
        <v>119</v>
      </c>
      <c r="L20" s="11"/>
      <c r="M20" s="11"/>
      <c r="N20" s="11"/>
      <c r="O20" s="11"/>
      <c r="P20" s="11"/>
      <c r="Q20" s="11"/>
      <c r="R20" s="11"/>
      <c r="S20" s="11"/>
      <c r="T20" s="11"/>
      <c r="U20" s="11"/>
      <c r="V20" s="11"/>
      <c r="W20" s="12" t="s">
        <v>364</v>
      </c>
      <c r="X20" s="12" t="s">
        <v>230</v>
      </c>
      <c r="Y20" s="12" t="s">
        <v>230</v>
      </c>
      <c r="Z20" s="12" t="s">
        <v>358</v>
      </c>
      <c r="AA20" s="11"/>
      <c r="AB20" s="11"/>
      <c r="AC20" s="11"/>
      <c r="AD20" s="12" t="s">
        <v>296</v>
      </c>
      <c r="AE20" s="12" t="s">
        <v>296</v>
      </c>
      <c r="AF20" s="12" t="s">
        <v>262</v>
      </c>
      <c r="AG20" s="11"/>
      <c r="AH20" s="11"/>
      <c r="AI20" s="12" t="s">
        <v>296</v>
      </c>
      <c r="AJ20" s="11"/>
      <c r="AK20" s="11"/>
      <c r="AL20" s="11"/>
      <c r="AM20" s="11"/>
      <c r="AN20" s="11"/>
      <c r="AO20" s="11"/>
      <c r="AP20" s="12" t="s">
        <v>310</v>
      </c>
      <c r="AQ20" s="11"/>
      <c r="AR20" s="11"/>
      <c r="AS20" s="11"/>
      <c r="AT20" s="8"/>
    </row>
    <row r="21" spans="1:46" x14ac:dyDescent="0.2">
      <c r="A21" s="26"/>
      <c r="B21" s="26"/>
      <c r="C21" s="23" t="s">
        <v>56</v>
      </c>
      <c r="D21" s="9">
        <v>1</v>
      </c>
      <c r="E21" s="9">
        <v>1</v>
      </c>
      <c r="F21" s="9">
        <v>1</v>
      </c>
      <c r="G21" s="9">
        <v>1</v>
      </c>
      <c r="H21" s="9">
        <v>1</v>
      </c>
      <c r="I21" s="9">
        <v>1</v>
      </c>
      <c r="J21" s="9">
        <v>1</v>
      </c>
      <c r="K21" s="9">
        <v>1</v>
      </c>
      <c r="L21" s="9">
        <v>1</v>
      </c>
      <c r="M21" s="9">
        <v>1</v>
      </c>
      <c r="N21" s="9">
        <v>1</v>
      </c>
      <c r="O21" s="9">
        <v>1</v>
      </c>
      <c r="P21" s="9">
        <v>1</v>
      </c>
      <c r="Q21" s="9">
        <v>1</v>
      </c>
      <c r="R21" s="9">
        <v>1</v>
      </c>
      <c r="S21" s="9">
        <v>1</v>
      </c>
      <c r="T21" s="9">
        <v>1</v>
      </c>
      <c r="U21" s="9">
        <v>1</v>
      </c>
      <c r="V21" s="9">
        <v>1</v>
      </c>
      <c r="W21" s="9">
        <v>1</v>
      </c>
      <c r="X21" s="9">
        <v>1</v>
      </c>
      <c r="Y21" s="9">
        <v>1</v>
      </c>
      <c r="Z21" s="9">
        <v>1</v>
      </c>
      <c r="AA21" s="9">
        <v>1</v>
      </c>
      <c r="AB21" s="9">
        <v>1</v>
      </c>
      <c r="AC21" s="9">
        <v>1</v>
      </c>
      <c r="AD21" s="9">
        <v>1</v>
      </c>
      <c r="AE21" s="9">
        <v>1</v>
      </c>
      <c r="AF21" s="9">
        <v>1</v>
      </c>
      <c r="AG21" s="9">
        <v>1</v>
      </c>
      <c r="AH21" s="9">
        <v>1</v>
      </c>
      <c r="AI21" s="9">
        <v>1</v>
      </c>
      <c r="AJ21" s="9">
        <v>1</v>
      </c>
      <c r="AK21" s="9">
        <v>1</v>
      </c>
      <c r="AL21" s="9">
        <v>1</v>
      </c>
      <c r="AM21" s="9">
        <v>1</v>
      </c>
      <c r="AN21" s="9">
        <v>1</v>
      </c>
      <c r="AO21" s="9">
        <v>1</v>
      </c>
      <c r="AP21" s="9">
        <v>1</v>
      </c>
      <c r="AQ21" s="9">
        <v>1</v>
      </c>
      <c r="AR21" s="9">
        <v>1</v>
      </c>
      <c r="AS21" s="9">
        <v>1</v>
      </c>
      <c r="AT21" s="8"/>
    </row>
    <row r="22" spans="1:46" x14ac:dyDescent="0.2">
      <c r="A22" s="24"/>
      <c r="B22" s="24"/>
      <c r="C22" s="24"/>
      <c r="D22" s="10">
        <v>748</v>
      </c>
      <c r="E22" s="10">
        <v>69</v>
      </c>
      <c r="F22" s="10">
        <v>139</v>
      </c>
      <c r="G22" s="10">
        <v>137</v>
      </c>
      <c r="H22" s="10">
        <v>157</v>
      </c>
      <c r="I22" s="10">
        <v>231</v>
      </c>
      <c r="J22" s="10">
        <v>407</v>
      </c>
      <c r="K22" s="10">
        <v>333</v>
      </c>
      <c r="L22" s="10">
        <v>362</v>
      </c>
      <c r="M22" s="10">
        <v>245</v>
      </c>
      <c r="N22" s="10">
        <v>126</v>
      </c>
      <c r="O22" s="10">
        <v>9</v>
      </c>
      <c r="P22" s="10">
        <v>50</v>
      </c>
      <c r="Q22" s="10">
        <v>35</v>
      </c>
      <c r="R22" s="10">
        <v>146</v>
      </c>
      <c r="S22" s="10">
        <v>88</v>
      </c>
      <c r="T22" s="10">
        <v>117</v>
      </c>
      <c r="U22" s="10">
        <v>179</v>
      </c>
      <c r="V22" s="10">
        <v>133</v>
      </c>
      <c r="W22" s="10">
        <v>59</v>
      </c>
      <c r="X22" s="10">
        <v>40</v>
      </c>
      <c r="Y22" s="10">
        <v>36</v>
      </c>
      <c r="Z22" s="10">
        <v>129</v>
      </c>
      <c r="AA22" s="10">
        <v>127</v>
      </c>
      <c r="AB22" s="10">
        <v>79</v>
      </c>
      <c r="AC22" s="10">
        <v>278</v>
      </c>
      <c r="AD22" s="10">
        <v>39</v>
      </c>
      <c r="AE22" s="10">
        <v>104</v>
      </c>
      <c r="AF22" s="10">
        <v>134</v>
      </c>
      <c r="AG22" s="10">
        <v>273</v>
      </c>
      <c r="AH22" s="10">
        <v>189</v>
      </c>
      <c r="AI22" s="10">
        <v>6</v>
      </c>
      <c r="AJ22" s="10">
        <v>143</v>
      </c>
      <c r="AK22" s="10">
        <v>40</v>
      </c>
      <c r="AL22" s="10">
        <v>14</v>
      </c>
      <c r="AM22" s="10">
        <v>29</v>
      </c>
      <c r="AN22" s="10">
        <v>93</v>
      </c>
      <c r="AO22" s="10">
        <v>36</v>
      </c>
      <c r="AP22" s="10">
        <v>3</v>
      </c>
      <c r="AQ22" s="10">
        <v>24</v>
      </c>
      <c r="AR22" s="10">
        <v>6</v>
      </c>
      <c r="AS22" s="10">
        <v>360</v>
      </c>
      <c r="AT22" s="8"/>
    </row>
    <row r="23" spans="1:46" x14ac:dyDescent="0.2">
      <c r="A23" s="24"/>
      <c r="B23" s="24"/>
      <c r="C23" s="24"/>
      <c r="D23" s="11" t="s">
        <v>118</v>
      </c>
      <c r="E23" s="11" t="s">
        <v>118</v>
      </c>
      <c r="F23" s="11" t="s">
        <v>118</v>
      </c>
      <c r="G23" s="11" t="s">
        <v>118</v>
      </c>
      <c r="H23" s="11" t="s">
        <v>118</v>
      </c>
      <c r="I23" s="11" t="s">
        <v>118</v>
      </c>
      <c r="J23" s="11" t="s">
        <v>118</v>
      </c>
      <c r="K23" s="11" t="s">
        <v>118</v>
      </c>
      <c r="L23" s="11" t="s">
        <v>118</v>
      </c>
      <c r="M23" s="11" t="s">
        <v>118</v>
      </c>
      <c r="N23" s="11" t="s">
        <v>118</v>
      </c>
      <c r="O23" s="11" t="s">
        <v>118</v>
      </c>
      <c r="P23" s="11" t="s">
        <v>118</v>
      </c>
      <c r="Q23" s="11" t="s">
        <v>118</v>
      </c>
      <c r="R23" s="11" t="s">
        <v>118</v>
      </c>
      <c r="S23" s="11" t="s">
        <v>118</v>
      </c>
      <c r="T23" s="11" t="s">
        <v>118</v>
      </c>
      <c r="U23" s="11" t="s">
        <v>118</v>
      </c>
      <c r="V23" s="11" t="s">
        <v>118</v>
      </c>
      <c r="W23" s="11" t="s">
        <v>118</v>
      </c>
      <c r="X23" s="11" t="s">
        <v>118</v>
      </c>
      <c r="Y23" s="11" t="s">
        <v>118</v>
      </c>
      <c r="Z23" s="11" t="s">
        <v>118</v>
      </c>
      <c r="AA23" s="11" t="s">
        <v>118</v>
      </c>
      <c r="AB23" s="11" t="s">
        <v>118</v>
      </c>
      <c r="AC23" s="11" t="s">
        <v>118</v>
      </c>
      <c r="AD23" s="11" t="s">
        <v>118</v>
      </c>
      <c r="AE23" s="11" t="s">
        <v>118</v>
      </c>
      <c r="AF23" s="11" t="s">
        <v>118</v>
      </c>
      <c r="AG23" s="11" t="s">
        <v>118</v>
      </c>
      <c r="AH23" s="11" t="s">
        <v>118</v>
      </c>
      <c r="AI23" s="11" t="s">
        <v>118</v>
      </c>
      <c r="AJ23" s="11" t="s">
        <v>118</v>
      </c>
      <c r="AK23" s="11" t="s">
        <v>118</v>
      </c>
      <c r="AL23" s="11" t="s">
        <v>118</v>
      </c>
      <c r="AM23" s="11" t="s">
        <v>118</v>
      </c>
      <c r="AN23" s="11" t="s">
        <v>118</v>
      </c>
      <c r="AO23" s="11" t="s">
        <v>118</v>
      </c>
      <c r="AP23" s="11" t="s">
        <v>118</v>
      </c>
      <c r="AQ23" s="11" t="s">
        <v>118</v>
      </c>
      <c r="AR23" s="11" t="s">
        <v>118</v>
      </c>
      <c r="AS23" s="11" t="s">
        <v>118</v>
      </c>
      <c r="AT23" s="8"/>
    </row>
    <row r="24" spans="1:46" x14ac:dyDescent="0.2">
      <c r="A24" s="26"/>
      <c r="B24" s="23" t="s">
        <v>365</v>
      </c>
      <c r="C24" s="23" t="s">
        <v>336</v>
      </c>
      <c r="D24" s="9">
        <v>0.1244488396038</v>
      </c>
      <c r="E24" s="9">
        <v>5.8509977654090002E-2</v>
      </c>
      <c r="F24" s="9">
        <v>0.1240823729889</v>
      </c>
      <c r="G24" s="9">
        <v>0.2044559794061</v>
      </c>
      <c r="H24" s="9">
        <v>0.14362932701539999</v>
      </c>
      <c r="I24" s="9">
        <v>0.1000973460975</v>
      </c>
      <c r="J24" s="9">
        <v>7.7109966118920001E-2</v>
      </c>
      <c r="K24" s="9">
        <v>0.17893278590209999</v>
      </c>
      <c r="L24" s="9">
        <v>0.1065746039724</v>
      </c>
      <c r="M24" s="9">
        <v>0.11038112642219999</v>
      </c>
      <c r="N24" s="9">
        <v>0.18267716698799999</v>
      </c>
      <c r="O24" s="9">
        <v>0.2080500263075</v>
      </c>
      <c r="P24" s="9">
        <v>8.8053501059099995E-2</v>
      </c>
      <c r="Q24" s="9">
        <v>0.1247534427418</v>
      </c>
      <c r="R24" s="9">
        <v>0.1163973154776</v>
      </c>
      <c r="S24" s="9">
        <v>0.14733859677950001</v>
      </c>
      <c r="T24" s="9">
        <v>6.464079817276E-2</v>
      </c>
      <c r="U24" s="9">
        <v>0.15702761379300001</v>
      </c>
      <c r="V24" s="9">
        <v>0.14555110728199999</v>
      </c>
      <c r="W24" s="9">
        <v>0.32889358464250001</v>
      </c>
      <c r="X24" s="9">
        <v>0.213262198317</v>
      </c>
      <c r="Y24" s="9">
        <v>0.1741623813749</v>
      </c>
      <c r="Z24" s="9">
        <v>0.1625161222738</v>
      </c>
      <c r="AA24" s="9">
        <v>0.1001096785911</v>
      </c>
      <c r="AB24" s="9">
        <v>0.11017226791900001</v>
      </c>
      <c r="AC24" s="9">
        <v>3.7270194314430002E-2</v>
      </c>
      <c r="AD24" s="9">
        <v>0.28831361768039998</v>
      </c>
      <c r="AE24" s="9">
        <v>0.24505367424210001</v>
      </c>
      <c r="AF24" s="9">
        <v>0.2011986843894</v>
      </c>
      <c r="AG24" s="9">
        <v>2.9232732631369999E-2</v>
      </c>
      <c r="AH24" s="9">
        <v>5.9654580448189998E-2</v>
      </c>
      <c r="AI24" s="9">
        <v>0.37845429054910001</v>
      </c>
      <c r="AJ24" s="9">
        <v>0.198776208186</v>
      </c>
      <c r="AK24" s="9">
        <v>0.24898620967999999</v>
      </c>
      <c r="AL24" s="9">
        <v>0.24744344745140001</v>
      </c>
      <c r="AM24" s="9">
        <v>5.5445576344629988E-2</v>
      </c>
      <c r="AN24" s="9">
        <v>7.066347944562E-2</v>
      </c>
      <c r="AO24" s="9">
        <v>4.3062350168709997E-2</v>
      </c>
      <c r="AP24" s="9">
        <v>0</v>
      </c>
      <c r="AQ24" s="9">
        <v>3.4088917958439997E-2</v>
      </c>
      <c r="AR24" s="9">
        <v>0</v>
      </c>
      <c r="AS24" s="9">
        <v>0.1073359742935</v>
      </c>
      <c r="AT24" s="8"/>
    </row>
    <row r="25" spans="1:46" x14ac:dyDescent="0.2">
      <c r="A25" s="24"/>
      <c r="B25" s="24"/>
      <c r="C25" s="24"/>
      <c r="D25" s="10">
        <v>82</v>
      </c>
      <c r="E25" s="10">
        <v>7</v>
      </c>
      <c r="F25" s="10">
        <v>16</v>
      </c>
      <c r="G25" s="10">
        <v>21</v>
      </c>
      <c r="H25" s="10">
        <v>17</v>
      </c>
      <c r="I25" s="10">
        <v>18</v>
      </c>
      <c r="J25" s="10">
        <v>27</v>
      </c>
      <c r="K25" s="10">
        <v>54</v>
      </c>
      <c r="L25" s="10">
        <v>35</v>
      </c>
      <c r="M25" s="10">
        <v>27</v>
      </c>
      <c r="N25" s="10">
        <v>17</v>
      </c>
      <c r="O25" s="10">
        <v>2</v>
      </c>
      <c r="P25" s="10">
        <v>5</v>
      </c>
      <c r="Q25" s="10">
        <v>5</v>
      </c>
      <c r="R25" s="10">
        <v>15</v>
      </c>
      <c r="S25" s="10">
        <v>12</v>
      </c>
      <c r="T25" s="10">
        <v>9</v>
      </c>
      <c r="U25" s="10">
        <v>22</v>
      </c>
      <c r="V25" s="10">
        <v>14</v>
      </c>
      <c r="W25" s="10">
        <v>21</v>
      </c>
      <c r="X25" s="10">
        <v>9</v>
      </c>
      <c r="Y25" s="10">
        <v>7</v>
      </c>
      <c r="Z25" s="10">
        <v>23</v>
      </c>
      <c r="AA25" s="10">
        <v>8</v>
      </c>
      <c r="AB25" s="10">
        <v>6</v>
      </c>
      <c r="AC25" s="10">
        <v>8</v>
      </c>
      <c r="AD25" s="10">
        <v>13</v>
      </c>
      <c r="AE25" s="10">
        <v>28</v>
      </c>
      <c r="AF25" s="10">
        <v>20</v>
      </c>
      <c r="AG25" s="10">
        <v>8</v>
      </c>
      <c r="AH25" s="10">
        <v>11</v>
      </c>
      <c r="AI25" s="10">
        <v>2</v>
      </c>
      <c r="AJ25" s="10">
        <v>29</v>
      </c>
      <c r="AK25" s="10">
        <v>12</v>
      </c>
      <c r="AL25" s="10">
        <v>1</v>
      </c>
      <c r="AM25" s="10">
        <v>2</v>
      </c>
      <c r="AN25" s="10">
        <v>6</v>
      </c>
      <c r="AO25" s="10">
        <v>1</v>
      </c>
      <c r="AP25" s="10">
        <v>0</v>
      </c>
      <c r="AQ25" s="10">
        <v>1</v>
      </c>
      <c r="AR25" s="10">
        <v>0</v>
      </c>
      <c r="AS25" s="10">
        <v>30</v>
      </c>
      <c r="AT25" s="8"/>
    </row>
    <row r="26" spans="1:46" x14ac:dyDescent="0.2">
      <c r="A26" s="24"/>
      <c r="B26" s="24"/>
      <c r="C26" s="24"/>
      <c r="D26" s="11" t="s">
        <v>118</v>
      </c>
      <c r="E26" s="11"/>
      <c r="F26" s="11"/>
      <c r="G26" s="11"/>
      <c r="H26" s="11"/>
      <c r="I26" s="11"/>
      <c r="J26" s="11"/>
      <c r="K26" s="12" t="s">
        <v>119</v>
      </c>
      <c r="L26" s="11"/>
      <c r="M26" s="11"/>
      <c r="N26" s="11"/>
      <c r="O26" s="11"/>
      <c r="P26" s="11"/>
      <c r="Q26" s="11"/>
      <c r="R26" s="11"/>
      <c r="S26" s="11"/>
      <c r="T26" s="11"/>
      <c r="U26" s="11"/>
      <c r="V26" s="11"/>
      <c r="W26" s="12" t="s">
        <v>230</v>
      </c>
      <c r="X26" s="12" t="s">
        <v>131</v>
      </c>
      <c r="Y26" s="11"/>
      <c r="Z26" s="12" t="s">
        <v>131</v>
      </c>
      <c r="AA26" s="11"/>
      <c r="AB26" s="11"/>
      <c r="AC26" s="11"/>
      <c r="AD26" s="12" t="s">
        <v>293</v>
      </c>
      <c r="AE26" s="12" t="s">
        <v>293</v>
      </c>
      <c r="AF26" s="12" t="s">
        <v>156</v>
      </c>
      <c r="AG26" s="11"/>
      <c r="AH26" s="11"/>
      <c r="AI26" s="12" t="s">
        <v>156</v>
      </c>
      <c r="AJ26" s="11"/>
      <c r="AK26" s="11"/>
      <c r="AL26" s="11"/>
      <c r="AM26" s="11"/>
      <c r="AN26" s="11"/>
      <c r="AO26" s="11"/>
      <c r="AP26" s="11"/>
      <c r="AQ26" s="11"/>
      <c r="AR26" s="11"/>
      <c r="AS26" s="11"/>
      <c r="AT26" s="8"/>
    </row>
    <row r="27" spans="1:46" x14ac:dyDescent="0.2">
      <c r="A27" s="26"/>
      <c r="B27" s="26"/>
      <c r="C27" s="23" t="s">
        <v>337</v>
      </c>
      <c r="D27" s="9">
        <v>0.22196782926950001</v>
      </c>
      <c r="E27" s="9">
        <v>0.2565682340621</v>
      </c>
      <c r="F27" s="9">
        <v>0.2465716160368</v>
      </c>
      <c r="G27" s="9">
        <v>0.18322340512919999</v>
      </c>
      <c r="H27" s="9">
        <v>0.17694983671369999</v>
      </c>
      <c r="I27" s="9">
        <v>0.25795282029830002</v>
      </c>
      <c r="J27" s="9">
        <v>0.21692613514529999</v>
      </c>
      <c r="K27" s="9">
        <v>0.22420470484009999</v>
      </c>
      <c r="L27" s="9">
        <v>0.22545266051990001</v>
      </c>
      <c r="M27" s="9">
        <v>0.2197356047912</v>
      </c>
      <c r="N27" s="9">
        <v>0.23899806242489999</v>
      </c>
      <c r="O27" s="9">
        <v>0</v>
      </c>
      <c r="P27" s="9">
        <v>0.3152075891867</v>
      </c>
      <c r="Q27" s="9">
        <v>0.22931927959420001</v>
      </c>
      <c r="R27" s="9">
        <v>0.23964039415630001</v>
      </c>
      <c r="S27" s="9">
        <v>0.141979045098</v>
      </c>
      <c r="T27" s="9">
        <v>0.21481204051309999</v>
      </c>
      <c r="U27" s="9">
        <v>0.2308931028424</v>
      </c>
      <c r="V27" s="9">
        <v>0.2060670830495</v>
      </c>
      <c r="W27" s="9">
        <v>0.38586849257889999</v>
      </c>
      <c r="X27" s="9">
        <v>0.40211634278719999</v>
      </c>
      <c r="Y27" s="9">
        <v>0.19854172459399999</v>
      </c>
      <c r="Z27" s="9">
        <v>0.2039389467887</v>
      </c>
      <c r="AA27" s="9">
        <v>0.26713995627100001</v>
      </c>
      <c r="AB27" s="9">
        <v>0.1223508301319</v>
      </c>
      <c r="AC27" s="9">
        <v>0.15396959435890001</v>
      </c>
      <c r="AD27" s="9">
        <v>0.37041966578969998</v>
      </c>
      <c r="AE27" s="9">
        <v>0.3907533584024</v>
      </c>
      <c r="AF27" s="9">
        <v>0.17195145264010001</v>
      </c>
      <c r="AG27" s="9">
        <v>0.20169990780120001</v>
      </c>
      <c r="AH27" s="9">
        <v>0.1571382211872</v>
      </c>
      <c r="AI27" s="9">
        <v>0.1070707133027</v>
      </c>
      <c r="AJ27" s="9">
        <v>0.29671301198990002</v>
      </c>
      <c r="AK27" s="9">
        <v>0.26709948735330002</v>
      </c>
      <c r="AL27" s="9">
        <v>0.19291034823379999</v>
      </c>
      <c r="AM27" s="9">
        <v>0.24027608484740001</v>
      </c>
      <c r="AN27" s="9">
        <v>0.24859738929780001</v>
      </c>
      <c r="AO27" s="9">
        <v>0.18228254598220001</v>
      </c>
      <c r="AP27" s="9">
        <v>0.48394358315929997</v>
      </c>
      <c r="AQ27" s="9">
        <v>0.2768561232658</v>
      </c>
      <c r="AR27" s="9">
        <v>0.1538111847767</v>
      </c>
      <c r="AS27" s="9">
        <v>0.1755739191623</v>
      </c>
      <c r="AT27" s="8"/>
    </row>
    <row r="28" spans="1:46" x14ac:dyDescent="0.2">
      <c r="A28" s="24"/>
      <c r="B28" s="24"/>
      <c r="C28" s="24"/>
      <c r="D28" s="10">
        <v>147</v>
      </c>
      <c r="E28" s="10">
        <v>16</v>
      </c>
      <c r="F28" s="10">
        <v>27</v>
      </c>
      <c r="G28" s="10">
        <v>23</v>
      </c>
      <c r="H28" s="10">
        <v>26</v>
      </c>
      <c r="I28" s="10">
        <v>55</v>
      </c>
      <c r="J28" s="10">
        <v>77</v>
      </c>
      <c r="K28" s="10">
        <v>67</v>
      </c>
      <c r="L28" s="10">
        <v>75</v>
      </c>
      <c r="M28" s="10">
        <v>50</v>
      </c>
      <c r="N28" s="10">
        <v>22</v>
      </c>
      <c r="O28" s="10">
        <v>0</v>
      </c>
      <c r="P28" s="10">
        <v>14</v>
      </c>
      <c r="Q28" s="10">
        <v>9</v>
      </c>
      <c r="R28" s="10">
        <v>30</v>
      </c>
      <c r="S28" s="10">
        <v>12</v>
      </c>
      <c r="T28" s="10">
        <v>20</v>
      </c>
      <c r="U28" s="10">
        <v>36</v>
      </c>
      <c r="V28" s="10">
        <v>26</v>
      </c>
      <c r="W28" s="10">
        <v>21</v>
      </c>
      <c r="X28" s="10">
        <v>18</v>
      </c>
      <c r="Y28" s="10">
        <v>8</v>
      </c>
      <c r="Z28" s="10">
        <v>21</v>
      </c>
      <c r="AA28" s="10">
        <v>36</v>
      </c>
      <c r="AB28" s="10">
        <v>9</v>
      </c>
      <c r="AC28" s="10">
        <v>34</v>
      </c>
      <c r="AD28" s="10">
        <v>12</v>
      </c>
      <c r="AE28" s="10">
        <v>40</v>
      </c>
      <c r="AF28" s="10">
        <v>23</v>
      </c>
      <c r="AG28" s="10">
        <v>47</v>
      </c>
      <c r="AH28" s="10">
        <v>24</v>
      </c>
      <c r="AI28" s="10">
        <v>1</v>
      </c>
      <c r="AJ28" s="10">
        <v>42</v>
      </c>
      <c r="AK28" s="10">
        <v>9</v>
      </c>
      <c r="AL28" s="10">
        <v>4</v>
      </c>
      <c r="AM28" s="10">
        <v>3</v>
      </c>
      <c r="AN28" s="10">
        <v>18</v>
      </c>
      <c r="AO28" s="10">
        <v>6</v>
      </c>
      <c r="AP28" s="10">
        <v>1</v>
      </c>
      <c r="AQ28" s="10">
        <v>5</v>
      </c>
      <c r="AR28" s="10">
        <v>2</v>
      </c>
      <c r="AS28" s="10">
        <v>57</v>
      </c>
      <c r="AT28" s="8"/>
    </row>
    <row r="29" spans="1:46" x14ac:dyDescent="0.2">
      <c r="A29" s="24"/>
      <c r="B29" s="24"/>
      <c r="C29" s="24"/>
      <c r="D29" s="11" t="s">
        <v>118</v>
      </c>
      <c r="E29" s="11"/>
      <c r="F29" s="11"/>
      <c r="G29" s="11"/>
      <c r="H29" s="11"/>
      <c r="I29" s="11"/>
      <c r="J29" s="11"/>
      <c r="K29" s="11"/>
      <c r="L29" s="11"/>
      <c r="M29" s="11"/>
      <c r="N29" s="11"/>
      <c r="O29" s="11"/>
      <c r="P29" s="11"/>
      <c r="Q29" s="11"/>
      <c r="R29" s="11"/>
      <c r="S29" s="11"/>
      <c r="T29" s="11"/>
      <c r="U29" s="11"/>
      <c r="V29" s="11"/>
      <c r="W29" s="12" t="s">
        <v>277</v>
      </c>
      <c r="X29" s="11"/>
      <c r="Y29" s="11"/>
      <c r="Z29" s="11"/>
      <c r="AA29" s="11"/>
      <c r="AB29" s="11"/>
      <c r="AC29" s="11"/>
      <c r="AD29" s="11"/>
      <c r="AE29" s="12" t="s">
        <v>366</v>
      </c>
      <c r="AF29" s="11"/>
      <c r="AG29" s="11"/>
      <c r="AH29" s="11"/>
      <c r="AI29" s="11"/>
      <c r="AJ29" s="11"/>
      <c r="AK29" s="11"/>
      <c r="AL29" s="11"/>
      <c r="AM29" s="11"/>
      <c r="AN29" s="11"/>
      <c r="AO29" s="11"/>
      <c r="AP29" s="11"/>
      <c r="AQ29" s="11"/>
      <c r="AR29" s="11"/>
      <c r="AS29" s="11"/>
      <c r="AT29" s="8"/>
    </row>
    <row r="30" spans="1:46" x14ac:dyDescent="0.2">
      <c r="A30" s="26"/>
      <c r="B30" s="26"/>
      <c r="C30" s="23" t="s">
        <v>338</v>
      </c>
      <c r="D30" s="9">
        <v>0.168454395935</v>
      </c>
      <c r="E30" s="9">
        <v>0.3006631121044</v>
      </c>
      <c r="F30" s="9">
        <v>0.19701678821470001</v>
      </c>
      <c r="G30" s="9">
        <v>0.13535046008810001</v>
      </c>
      <c r="H30" s="9">
        <v>0.1159984447152</v>
      </c>
      <c r="I30" s="9">
        <v>0.139078545355</v>
      </c>
      <c r="J30" s="9">
        <v>0.177265805567</v>
      </c>
      <c r="K30" s="9">
        <v>0.15640983497479999</v>
      </c>
      <c r="L30" s="9">
        <v>0.12980419281540001</v>
      </c>
      <c r="M30" s="9">
        <v>0.1792225606982</v>
      </c>
      <c r="N30" s="9">
        <v>0.2116419265525</v>
      </c>
      <c r="O30" s="9">
        <v>0.56068766732859998</v>
      </c>
      <c r="P30" s="9">
        <v>0.26615776487600001</v>
      </c>
      <c r="Q30" s="9">
        <v>0.1671820632886</v>
      </c>
      <c r="R30" s="9">
        <v>0.15431803854660001</v>
      </c>
      <c r="S30" s="9">
        <v>0.1633185335555</v>
      </c>
      <c r="T30" s="9">
        <v>0.16862999252579999</v>
      </c>
      <c r="U30" s="9">
        <v>0.14746310842970001</v>
      </c>
      <c r="V30" s="9">
        <v>0.16418406504470001</v>
      </c>
      <c r="W30" s="9">
        <v>0.1204357124518</v>
      </c>
      <c r="X30" s="9">
        <v>0.21745350672960001</v>
      </c>
      <c r="Y30" s="9">
        <v>0.31467133689420002</v>
      </c>
      <c r="Z30" s="9">
        <v>0.18466660579819999</v>
      </c>
      <c r="AA30" s="9">
        <v>0.1899699027301</v>
      </c>
      <c r="AB30" s="9">
        <v>0.21465104032080001</v>
      </c>
      <c r="AC30" s="9">
        <v>0.10385881824150001</v>
      </c>
      <c r="AD30" s="9">
        <v>0.16508025144499999</v>
      </c>
      <c r="AE30" s="9">
        <v>0.16457930231840001</v>
      </c>
      <c r="AF30" s="9">
        <v>0.21561820522549999</v>
      </c>
      <c r="AG30" s="9">
        <v>0.1909422601961</v>
      </c>
      <c r="AH30" s="9">
        <v>8.7937586069859991E-2</v>
      </c>
      <c r="AI30" s="9">
        <v>0.37675618772960001</v>
      </c>
      <c r="AJ30" s="9">
        <v>0.25352359740519997</v>
      </c>
      <c r="AK30" s="9">
        <v>0.14384167231039999</v>
      </c>
      <c r="AL30" s="9">
        <v>0.1214591280366</v>
      </c>
      <c r="AM30" s="9">
        <v>0.20872836901940001</v>
      </c>
      <c r="AN30" s="9">
        <v>0.1367407930284</v>
      </c>
      <c r="AO30" s="9">
        <v>0.26344989256809997</v>
      </c>
      <c r="AP30" s="9">
        <v>0</v>
      </c>
      <c r="AQ30" s="9">
        <v>0.12637509085529999</v>
      </c>
      <c r="AR30" s="9">
        <v>0</v>
      </c>
      <c r="AS30" s="9">
        <v>0.13900802856149999</v>
      </c>
      <c r="AT30" s="8"/>
    </row>
    <row r="31" spans="1:46" x14ac:dyDescent="0.2">
      <c r="A31" s="24"/>
      <c r="B31" s="24"/>
      <c r="C31" s="24"/>
      <c r="D31" s="10">
        <v>123</v>
      </c>
      <c r="E31" s="10">
        <v>17</v>
      </c>
      <c r="F31" s="10">
        <v>31</v>
      </c>
      <c r="G31" s="10">
        <v>19</v>
      </c>
      <c r="H31" s="10">
        <v>21</v>
      </c>
      <c r="I31" s="10">
        <v>34</v>
      </c>
      <c r="J31" s="10">
        <v>72</v>
      </c>
      <c r="K31" s="10">
        <v>49</v>
      </c>
      <c r="L31" s="10">
        <v>52</v>
      </c>
      <c r="M31" s="10">
        <v>34</v>
      </c>
      <c r="N31" s="10">
        <v>30</v>
      </c>
      <c r="O31" s="10">
        <v>5</v>
      </c>
      <c r="P31" s="10">
        <v>11</v>
      </c>
      <c r="Q31" s="10">
        <v>6</v>
      </c>
      <c r="R31" s="10">
        <v>20</v>
      </c>
      <c r="S31" s="10">
        <v>11</v>
      </c>
      <c r="T31" s="10">
        <v>23</v>
      </c>
      <c r="U31" s="10">
        <v>28</v>
      </c>
      <c r="V31" s="10">
        <v>24</v>
      </c>
      <c r="W31" s="10">
        <v>8</v>
      </c>
      <c r="X31" s="10">
        <v>5</v>
      </c>
      <c r="Y31" s="10">
        <v>11</v>
      </c>
      <c r="Z31" s="10">
        <v>24</v>
      </c>
      <c r="AA31" s="10">
        <v>23</v>
      </c>
      <c r="AB31" s="10">
        <v>19</v>
      </c>
      <c r="AC31" s="10">
        <v>33</v>
      </c>
      <c r="AD31" s="10">
        <v>6</v>
      </c>
      <c r="AE31" s="10">
        <v>16</v>
      </c>
      <c r="AF31" s="10">
        <v>31</v>
      </c>
      <c r="AG31" s="10">
        <v>47</v>
      </c>
      <c r="AH31" s="10">
        <v>20</v>
      </c>
      <c r="AI31" s="10">
        <v>2</v>
      </c>
      <c r="AJ31" s="10">
        <v>32</v>
      </c>
      <c r="AK31" s="10">
        <v>5</v>
      </c>
      <c r="AL31" s="10">
        <v>2</v>
      </c>
      <c r="AM31" s="10">
        <v>7</v>
      </c>
      <c r="AN31" s="10">
        <v>13</v>
      </c>
      <c r="AO31" s="10">
        <v>7</v>
      </c>
      <c r="AP31" s="10">
        <v>0</v>
      </c>
      <c r="AQ31" s="10">
        <v>5</v>
      </c>
      <c r="AR31" s="10">
        <v>0</v>
      </c>
      <c r="AS31" s="10">
        <v>52</v>
      </c>
      <c r="AT31" s="8"/>
    </row>
    <row r="32" spans="1:46" x14ac:dyDescent="0.2">
      <c r="A32" s="24"/>
      <c r="B32" s="24"/>
      <c r="C32" s="24"/>
      <c r="D32" s="11" t="s">
        <v>118</v>
      </c>
      <c r="E32" s="12" t="s">
        <v>133</v>
      </c>
      <c r="F32" s="11"/>
      <c r="G32" s="11"/>
      <c r="H32" s="11"/>
      <c r="I32" s="11"/>
      <c r="J32" s="11"/>
      <c r="K32" s="11"/>
      <c r="L32" s="11"/>
      <c r="M32" s="11"/>
      <c r="N32" s="11"/>
      <c r="O32" s="12" t="s">
        <v>119</v>
      </c>
      <c r="P32" s="11"/>
      <c r="Q32" s="11"/>
      <c r="R32" s="11"/>
      <c r="S32" s="11"/>
      <c r="T32" s="11"/>
      <c r="U32" s="11"/>
      <c r="V32" s="11"/>
      <c r="W32" s="11"/>
      <c r="X32" s="11"/>
      <c r="Y32" s="12" t="s">
        <v>131</v>
      </c>
      <c r="Z32" s="11"/>
      <c r="AA32" s="11"/>
      <c r="AB32" s="11"/>
      <c r="AC32" s="11"/>
      <c r="AD32" s="11"/>
      <c r="AE32" s="11"/>
      <c r="AF32" s="11"/>
      <c r="AG32" s="11"/>
      <c r="AH32" s="11"/>
      <c r="AI32" s="11"/>
      <c r="AJ32" s="11"/>
      <c r="AK32" s="11"/>
      <c r="AL32" s="11"/>
      <c r="AM32" s="11"/>
      <c r="AN32" s="11"/>
      <c r="AO32" s="11"/>
      <c r="AP32" s="11"/>
      <c r="AQ32" s="11"/>
      <c r="AR32" s="11"/>
      <c r="AS32" s="11"/>
      <c r="AT32" s="8"/>
    </row>
    <row r="33" spans="1:46" x14ac:dyDescent="0.2">
      <c r="A33" s="26"/>
      <c r="B33" s="26"/>
      <c r="C33" s="23" t="s">
        <v>339</v>
      </c>
      <c r="D33" s="9">
        <v>0.1888001677078</v>
      </c>
      <c r="E33" s="9">
        <v>7.5066209120899993E-2</v>
      </c>
      <c r="F33" s="9">
        <v>0.20951010313089999</v>
      </c>
      <c r="G33" s="9">
        <v>0.2294341517813</v>
      </c>
      <c r="H33" s="9">
        <v>0.2186551970227</v>
      </c>
      <c r="I33" s="9">
        <v>0.1940236070113</v>
      </c>
      <c r="J33" s="9">
        <v>0.1789440321371</v>
      </c>
      <c r="K33" s="9">
        <v>0.20163378042589999</v>
      </c>
      <c r="L33" s="9">
        <v>0.21444487655659999</v>
      </c>
      <c r="M33" s="9">
        <v>0.18293563708989999</v>
      </c>
      <c r="N33" s="9">
        <v>0.1500341310827</v>
      </c>
      <c r="O33" s="9">
        <v>0.1192976606733</v>
      </c>
      <c r="P33" s="9">
        <v>9.7586610453860009E-2</v>
      </c>
      <c r="Q33" s="9">
        <v>0.17161254909429999</v>
      </c>
      <c r="R33" s="9">
        <v>0.2344662104718</v>
      </c>
      <c r="S33" s="9">
        <v>0.19435566269650001</v>
      </c>
      <c r="T33" s="9">
        <v>0.25266659865410002</v>
      </c>
      <c r="U33" s="9">
        <v>0.18453250116729999</v>
      </c>
      <c r="V33" s="9">
        <v>0.1367787275589</v>
      </c>
      <c r="W33" s="9">
        <v>9.3054026193590003E-2</v>
      </c>
      <c r="X33" s="9">
        <v>0.1135263506537</v>
      </c>
      <c r="Y33" s="9">
        <v>0.16224573790310001</v>
      </c>
      <c r="Z33" s="9">
        <v>0.134818306118</v>
      </c>
      <c r="AA33" s="9">
        <v>0.24227853025339999</v>
      </c>
      <c r="AB33" s="9">
        <v>0.2046611635244</v>
      </c>
      <c r="AC33" s="9">
        <v>0.22945448388020001</v>
      </c>
      <c r="AD33" s="9">
        <v>9.3386701920840004E-2</v>
      </c>
      <c r="AE33" s="9">
        <v>0.13055978340710001</v>
      </c>
      <c r="AF33" s="9">
        <v>0.12792144146119999</v>
      </c>
      <c r="AG33" s="9">
        <v>0.27366016475209998</v>
      </c>
      <c r="AH33" s="9">
        <v>0.1923047686572</v>
      </c>
      <c r="AI33" s="9">
        <v>0</v>
      </c>
      <c r="AJ33" s="9">
        <v>0.1700849263468</v>
      </c>
      <c r="AK33" s="9">
        <v>1.127665961085E-2</v>
      </c>
      <c r="AL33" s="9">
        <v>0.1198044078745</v>
      </c>
      <c r="AM33" s="9">
        <v>0.16504985017330001</v>
      </c>
      <c r="AN33" s="9">
        <v>0.24401130068249999</v>
      </c>
      <c r="AO33" s="9">
        <v>0.34217183770550003</v>
      </c>
      <c r="AP33" s="9">
        <v>0</v>
      </c>
      <c r="AQ33" s="9">
        <v>7.7866769900330007E-2</v>
      </c>
      <c r="AR33" s="9">
        <v>0.43672099934230002</v>
      </c>
      <c r="AS33" s="9">
        <v>0.2003332914706</v>
      </c>
      <c r="AT33" s="8"/>
    </row>
    <row r="34" spans="1:46" x14ac:dyDescent="0.2">
      <c r="A34" s="24"/>
      <c r="B34" s="24"/>
      <c r="C34" s="24"/>
      <c r="D34" s="10">
        <v>150</v>
      </c>
      <c r="E34" s="10">
        <v>7</v>
      </c>
      <c r="F34" s="10">
        <v>30</v>
      </c>
      <c r="G34" s="10">
        <v>32</v>
      </c>
      <c r="H34" s="10">
        <v>31</v>
      </c>
      <c r="I34" s="10">
        <v>46</v>
      </c>
      <c r="J34" s="10">
        <v>76</v>
      </c>
      <c r="K34" s="10">
        <v>73</v>
      </c>
      <c r="L34" s="10">
        <v>75</v>
      </c>
      <c r="M34" s="10">
        <v>51</v>
      </c>
      <c r="N34" s="10">
        <v>23</v>
      </c>
      <c r="O34" s="10">
        <v>1</v>
      </c>
      <c r="P34" s="10">
        <v>7</v>
      </c>
      <c r="Q34" s="10">
        <v>6</v>
      </c>
      <c r="R34" s="10">
        <v>37</v>
      </c>
      <c r="S34" s="10">
        <v>19</v>
      </c>
      <c r="T34" s="10">
        <v>24</v>
      </c>
      <c r="U34" s="10">
        <v>35</v>
      </c>
      <c r="V34" s="10">
        <v>22</v>
      </c>
      <c r="W34" s="10">
        <v>5</v>
      </c>
      <c r="X34" s="10">
        <v>5</v>
      </c>
      <c r="Y34" s="10">
        <v>6</v>
      </c>
      <c r="Z34" s="10">
        <v>19</v>
      </c>
      <c r="AA34" s="10">
        <v>32</v>
      </c>
      <c r="AB34" s="10">
        <v>16</v>
      </c>
      <c r="AC34" s="10">
        <v>67</v>
      </c>
      <c r="AD34" s="10">
        <v>4</v>
      </c>
      <c r="AE34" s="10">
        <v>13</v>
      </c>
      <c r="AF34" s="10">
        <v>22</v>
      </c>
      <c r="AG34" s="10">
        <v>74</v>
      </c>
      <c r="AH34" s="10">
        <v>36</v>
      </c>
      <c r="AI34" s="10">
        <v>0</v>
      </c>
      <c r="AJ34" s="10">
        <v>27</v>
      </c>
      <c r="AK34" s="10">
        <v>1</v>
      </c>
      <c r="AL34" s="10">
        <v>2</v>
      </c>
      <c r="AM34" s="10">
        <v>6</v>
      </c>
      <c r="AN34" s="10">
        <v>20</v>
      </c>
      <c r="AO34" s="10">
        <v>13</v>
      </c>
      <c r="AP34" s="10">
        <v>0</v>
      </c>
      <c r="AQ34" s="10">
        <v>2</v>
      </c>
      <c r="AR34" s="10">
        <v>1</v>
      </c>
      <c r="AS34" s="10">
        <v>78</v>
      </c>
      <c r="AT34" s="8"/>
    </row>
    <row r="35" spans="1:46" x14ac:dyDescent="0.2">
      <c r="A35" s="24"/>
      <c r="B35" s="24"/>
      <c r="C35" s="24"/>
      <c r="D35" s="11" t="s">
        <v>118</v>
      </c>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2" t="s">
        <v>202</v>
      </c>
      <c r="AH35" s="11"/>
      <c r="AI35" s="11"/>
      <c r="AJ35" s="12" t="s">
        <v>125</v>
      </c>
      <c r="AK35" s="11"/>
      <c r="AL35" s="11"/>
      <c r="AM35" s="11"/>
      <c r="AN35" s="12" t="s">
        <v>213</v>
      </c>
      <c r="AO35" s="12" t="s">
        <v>213</v>
      </c>
      <c r="AP35" s="11"/>
      <c r="AQ35" s="11"/>
      <c r="AR35" s="12" t="s">
        <v>125</v>
      </c>
      <c r="AS35" s="12" t="s">
        <v>125</v>
      </c>
      <c r="AT35" s="8"/>
    </row>
    <row r="36" spans="1:46" x14ac:dyDescent="0.2">
      <c r="A36" s="26"/>
      <c r="B36" s="26"/>
      <c r="C36" s="23" t="s">
        <v>340</v>
      </c>
      <c r="D36" s="9">
        <v>0.29632876748390002</v>
      </c>
      <c r="E36" s="9">
        <v>0.30919246705859998</v>
      </c>
      <c r="F36" s="9">
        <v>0.22281911962869999</v>
      </c>
      <c r="G36" s="9">
        <v>0.24753600359530001</v>
      </c>
      <c r="H36" s="9">
        <v>0.34476719453299998</v>
      </c>
      <c r="I36" s="9">
        <v>0.30884768123790002</v>
      </c>
      <c r="J36" s="9">
        <v>0.34975406103169998</v>
      </c>
      <c r="K36" s="9">
        <v>0.238818893857</v>
      </c>
      <c r="L36" s="9">
        <v>0.3237236661358</v>
      </c>
      <c r="M36" s="9">
        <v>0.30772507099860003</v>
      </c>
      <c r="N36" s="9">
        <v>0.2166487129519</v>
      </c>
      <c r="O36" s="9">
        <v>0.1119646456906</v>
      </c>
      <c r="P36" s="9">
        <v>0.23299453442429999</v>
      </c>
      <c r="Q36" s="9">
        <v>0.3071326652811</v>
      </c>
      <c r="R36" s="9">
        <v>0.25517804134760003</v>
      </c>
      <c r="S36" s="9">
        <v>0.35300816187040002</v>
      </c>
      <c r="T36" s="9">
        <v>0.29925057013419998</v>
      </c>
      <c r="U36" s="9">
        <v>0.28008367376769999</v>
      </c>
      <c r="V36" s="9">
        <v>0.34741901706490003</v>
      </c>
      <c r="W36" s="9">
        <v>7.1748184133160003E-2</v>
      </c>
      <c r="X36" s="9">
        <v>5.3641601512569997E-2</v>
      </c>
      <c r="Y36" s="9">
        <v>0.15037881923390001</v>
      </c>
      <c r="Z36" s="9">
        <v>0.31406001902129999</v>
      </c>
      <c r="AA36" s="9">
        <v>0.20050193215449999</v>
      </c>
      <c r="AB36" s="9">
        <v>0.34816469810380002</v>
      </c>
      <c r="AC36" s="9">
        <v>0.47544690920499999</v>
      </c>
      <c r="AD36" s="9">
        <v>8.2799763163990014E-2</v>
      </c>
      <c r="AE36" s="9">
        <v>6.9053881629999994E-2</v>
      </c>
      <c r="AF36" s="9">
        <v>0.28331021628379999</v>
      </c>
      <c r="AG36" s="9">
        <v>0.30446493461930002</v>
      </c>
      <c r="AH36" s="9">
        <v>0.50296484363759997</v>
      </c>
      <c r="AI36" s="9">
        <v>0.13771880841869999</v>
      </c>
      <c r="AJ36" s="9">
        <v>8.0902256072010015E-2</v>
      </c>
      <c r="AK36" s="9">
        <v>0.32879597104539998</v>
      </c>
      <c r="AL36" s="9">
        <v>0.3183826684037</v>
      </c>
      <c r="AM36" s="9">
        <v>0.33050011961519998</v>
      </c>
      <c r="AN36" s="9">
        <v>0.29998703754560002</v>
      </c>
      <c r="AO36" s="9">
        <v>0.16903337357539999</v>
      </c>
      <c r="AP36" s="9">
        <v>0.51605641684070003</v>
      </c>
      <c r="AQ36" s="9">
        <v>0.48481309802020001</v>
      </c>
      <c r="AR36" s="9">
        <v>0.40946781588100001</v>
      </c>
      <c r="AS36" s="9">
        <v>0.377748786512</v>
      </c>
      <c r="AT36" s="8"/>
    </row>
    <row r="37" spans="1:46" x14ac:dyDescent="0.2">
      <c r="A37" s="24"/>
      <c r="B37" s="24"/>
      <c r="C37" s="24"/>
      <c r="D37" s="10">
        <v>243</v>
      </c>
      <c r="E37" s="10">
        <v>22</v>
      </c>
      <c r="F37" s="10">
        <v>35</v>
      </c>
      <c r="G37" s="10">
        <v>41</v>
      </c>
      <c r="H37" s="10">
        <v>60</v>
      </c>
      <c r="I37" s="10">
        <v>78</v>
      </c>
      <c r="J37" s="10">
        <v>152</v>
      </c>
      <c r="K37" s="10">
        <v>90</v>
      </c>
      <c r="L37" s="10">
        <v>122</v>
      </c>
      <c r="M37" s="10">
        <v>83</v>
      </c>
      <c r="N37" s="10">
        <v>34</v>
      </c>
      <c r="O37" s="10">
        <v>1</v>
      </c>
      <c r="P37" s="10">
        <v>13</v>
      </c>
      <c r="Q37" s="10">
        <v>9</v>
      </c>
      <c r="R37" s="10">
        <v>43</v>
      </c>
      <c r="S37" s="10">
        <v>34</v>
      </c>
      <c r="T37" s="10">
        <v>41</v>
      </c>
      <c r="U37" s="10">
        <v>58</v>
      </c>
      <c r="V37" s="10">
        <v>45</v>
      </c>
      <c r="W37" s="10">
        <v>4</v>
      </c>
      <c r="X37" s="10">
        <v>3</v>
      </c>
      <c r="Y37" s="10">
        <v>4</v>
      </c>
      <c r="Z37" s="10">
        <v>41</v>
      </c>
      <c r="AA37" s="10">
        <v>28</v>
      </c>
      <c r="AB37" s="10">
        <v>29</v>
      </c>
      <c r="AC37" s="10">
        <v>134</v>
      </c>
      <c r="AD37" s="10">
        <v>4</v>
      </c>
      <c r="AE37" s="10">
        <v>7</v>
      </c>
      <c r="AF37" s="10">
        <v>38</v>
      </c>
      <c r="AG37" s="10">
        <v>95</v>
      </c>
      <c r="AH37" s="10">
        <v>98</v>
      </c>
      <c r="AI37" s="10">
        <v>1</v>
      </c>
      <c r="AJ37" s="10">
        <v>13</v>
      </c>
      <c r="AK37" s="10">
        <v>12</v>
      </c>
      <c r="AL37" s="10">
        <v>5</v>
      </c>
      <c r="AM37" s="10">
        <v>11</v>
      </c>
      <c r="AN37" s="10">
        <v>36</v>
      </c>
      <c r="AO37" s="10">
        <v>9</v>
      </c>
      <c r="AP37" s="10">
        <v>2</v>
      </c>
      <c r="AQ37" s="10">
        <v>11</v>
      </c>
      <c r="AR37" s="10">
        <v>3</v>
      </c>
      <c r="AS37" s="10">
        <v>141</v>
      </c>
      <c r="AT37" s="8"/>
    </row>
    <row r="38" spans="1:46" x14ac:dyDescent="0.2">
      <c r="A38" s="24"/>
      <c r="B38" s="24"/>
      <c r="C38" s="24"/>
      <c r="D38" s="11" t="s">
        <v>118</v>
      </c>
      <c r="E38" s="11"/>
      <c r="F38" s="11"/>
      <c r="G38" s="11"/>
      <c r="H38" s="11"/>
      <c r="I38" s="11"/>
      <c r="J38" s="12" t="s">
        <v>125</v>
      </c>
      <c r="K38" s="11"/>
      <c r="L38" s="11"/>
      <c r="M38" s="11"/>
      <c r="N38" s="11"/>
      <c r="O38" s="11"/>
      <c r="P38" s="11"/>
      <c r="Q38" s="11"/>
      <c r="R38" s="11"/>
      <c r="S38" s="11"/>
      <c r="T38" s="11"/>
      <c r="U38" s="11"/>
      <c r="V38" s="11"/>
      <c r="W38" s="11"/>
      <c r="X38" s="11"/>
      <c r="Y38" s="11"/>
      <c r="Z38" s="12" t="s">
        <v>215</v>
      </c>
      <c r="AA38" s="11"/>
      <c r="AB38" s="12" t="s">
        <v>215</v>
      </c>
      <c r="AC38" s="12" t="s">
        <v>367</v>
      </c>
      <c r="AD38" s="11"/>
      <c r="AE38" s="11"/>
      <c r="AF38" s="12" t="s">
        <v>125</v>
      </c>
      <c r="AG38" s="12" t="s">
        <v>215</v>
      </c>
      <c r="AH38" s="12" t="s">
        <v>363</v>
      </c>
      <c r="AI38" s="11"/>
      <c r="AJ38" s="11"/>
      <c r="AK38" s="11"/>
      <c r="AL38" s="11"/>
      <c r="AM38" s="12" t="s">
        <v>119</v>
      </c>
      <c r="AN38" s="12" t="s">
        <v>119</v>
      </c>
      <c r="AO38" s="11"/>
      <c r="AP38" s="11"/>
      <c r="AQ38" s="12" t="s">
        <v>120</v>
      </c>
      <c r="AR38" s="11"/>
      <c r="AS38" s="12" t="s">
        <v>120</v>
      </c>
      <c r="AT38" s="8"/>
    </row>
    <row r="39" spans="1:46" x14ac:dyDescent="0.2">
      <c r="A39" s="26"/>
      <c r="B39" s="26"/>
      <c r="C39" s="23" t="s">
        <v>56</v>
      </c>
      <c r="D39" s="9">
        <v>1</v>
      </c>
      <c r="E39" s="9">
        <v>1</v>
      </c>
      <c r="F39" s="9">
        <v>1</v>
      </c>
      <c r="G39" s="9">
        <v>1</v>
      </c>
      <c r="H39" s="9">
        <v>1</v>
      </c>
      <c r="I39" s="9">
        <v>1</v>
      </c>
      <c r="J39" s="9">
        <v>1</v>
      </c>
      <c r="K39" s="9">
        <v>1</v>
      </c>
      <c r="L39" s="9">
        <v>1</v>
      </c>
      <c r="M39" s="9">
        <v>1</v>
      </c>
      <c r="N39" s="9">
        <v>1</v>
      </c>
      <c r="O39" s="9">
        <v>1</v>
      </c>
      <c r="P39" s="9">
        <v>1</v>
      </c>
      <c r="Q39" s="9">
        <v>1</v>
      </c>
      <c r="R39" s="9">
        <v>1</v>
      </c>
      <c r="S39" s="9">
        <v>1</v>
      </c>
      <c r="T39" s="9">
        <v>1</v>
      </c>
      <c r="U39" s="9">
        <v>1</v>
      </c>
      <c r="V39" s="9">
        <v>1</v>
      </c>
      <c r="W39" s="9">
        <v>1</v>
      </c>
      <c r="X39" s="9">
        <v>1</v>
      </c>
      <c r="Y39" s="9">
        <v>1</v>
      </c>
      <c r="Z39" s="9">
        <v>1</v>
      </c>
      <c r="AA39" s="9">
        <v>1</v>
      </c>
      <c r="AB39" s="9">
        <v>1</v>
      </c>
      <c r="AC39" s="9">
        <v>1</v>
      </c>
      <c r="AD39" s="9">
        <v>1</v>
      </c>
      <c r="AE39" s="9">
        <v>1</v>
      </c>
      <c r="AF39" s="9">
        <v>1</v>
      </c>
      <c r="AG39" s="9">
        <v>1</v>
      </c>
      <c r="AH39" s="9">
        <v>1</v>
      </c>
      <c r="AI39" s="9">
        <v>1</v>
      </c>
      <c r="AJ39" s="9">
        <v>1</v>
      </c>
      <c r="AK39" s="9">
        <v>1</v>
      </c>
      <c r="AL39" s="9">
        <v>1</v>
      </c>
      <c r="AM39" s="9">
        <v>1</v>
      </c>
      <c r="AN39" s="9">
        <v>1</v>
      </c>
      <c r="AO39" s="9">
        <v>1</v>
      </c>
      <c r="AP39" s="9">
        <v>1</v>
      </c>
      <c r="AQ39" s="9">
        <v>1</v>
      </c>
      <c r="AR39" s="9">
        <v>1</v>
      </c>
      <c r="AS39" s="9">
        <v>1</v>
      </c>
      <c r="AT39" s="8"/>
    </row>
    <row r="40" spans="1:46" x14ac:dyDescent="0.2">
      <c r="A40" s="24"/>
      <c r="B40" s="24"/>
      <c r="C40" s="24"/>
      <c r="D40" s="10">
        <v>745</v>
      </c>
      <c r="E40" s="10">
        <v>69</v>
      </c>
      <c r="F40" s="10">
        <v>139</v>
      </c>
      <c r="G40" s="10">
        <v>136</v>
      </c>
      <c r="H40" s="10">
        <v>155</v>
      </c>
      <c r="I40" s="10">
        <v>231</v>
      </c>
      <c r="J40" s="10">
        <v>404</v>
      </c>
      <c r="K40" s="10">
        <v>333</v>
      </c>
      <c r="L40" s="10">
        <v>359</v>
      </c>
      <c r="M40" s="10">
        <v>245</v>
      </c>
      <c r="N40" s="10">
        <v>126</v>
      </c>
      <c r="O40" s="10">
        <v>9</v>
      </c>
      <c r="P40" s="10">
        <v>50</v>
      </c>
      <c r="Q40" s="10">
        <v>35</v>
      </c>
      <c r="R40" s="10">
        <v>145</v>
      </c>
      <c r="S40" s="10">
        <v>88</v>
      </c>
      <c r="T40" s="10">
        <v>117</v>
      </c>
      <c r="U40" s="10">
        <v>179</v>
      </c>
      <c r="V40" s="10">
        <v>131</v>
      </c>
      <c r="W40" s="10">
        <v>59</v>
      </c>
      <c r="X40" s="10">
        <v>40</v>
      </c>
      <c r="Y40" s="10">
        <v>36</v>
      </c>
      <c r="Z40" s="10">
        <v>128</v>
      </c>
      <c r="AA40" s="10">
        <v>127</v>
      </c>
      <c r="AB40" s="10">
        <v>79</v>
      </c>
      <c r="AC40" s="10">
        <v>276</v>
      </c>
      <c r="AD40" s="10">
        <v>39</v>
      </c>
      <c r="AE40" s="10">
        <v>104</v>
      </c>
      <c r="AF40" s="10">
        <v>134</v>
      </c>
      <c r="AG40" s="10">
        <v>271</v>
      </c>
      <c r="AH40" s="10">
        <v>189</v>
      </c>
      <c r="AI40" s="10">
        <v>6</v>
      </c>
      <c r="AJ40" s="10">
        <v>143</v>
      </c>
      <c r="AK40" s="10">
        <v>39</v>
      </c>
      <c r="AL40" s="10">
        <v>14</v>
      </c>
      <c r="AM40" s="10">
        <v>29</v>
      </c>
      <c r="AN40" s="10">
        <v>93</v>
      </c>
      <c r="AO40" s="10">
        <v>36</v>
      </c>
      <c r="AP40" s="10">
        <v>3</v>
      </c>
      <c r="AQ40" s="10">
        <v>24</v>
      </c>
      <c r="AR40" s="10">
        <v>6</v>
      </c>
      <c r="AS40" s="10">
        <v>358</v>
      </c>
      <c r="AT40" s="8"/>
    </row>
    <row r="41" spans="1:46" x14ac:dyDescent="0.2">
      <c r="A41" s="24"/>
      <c r="B41" s="24"/>
      <c r="C41" s="24"/>
      <c r="D41" s="11" t="s">
        <v>118</v>
      </c>
      <c r="E41" s="11" t="s">
        <v>118</v>
      </c>
      <c r="F41" s="11" t="s">
        <v>118</v>
      </c>
      <c r="G41" s="11" t="s">
        <v>118</v>
      </c>
      <c r="H41" s="11" t="s">
        <v>118</v>
      </c>
      <c r="I41" s="11" t="s">
        <v>118</v>
      </c>
      <c r="J41" s="11" t="s">
        <v>118</v>
      </c>
      <c r="K41" s="11" t="s">
        <v>118</v>
      </c>
      <c r="L41" s="11" t="s">
        <v>118</v>
      </c>
      <c r="M41" s="11" t="s">
        <v>118</v>
      </c>
      <c r="N41" s="11" t="s">
        <v>118</v>
      </c>
      <c r="O41" s="11" t="s">
        <v>118</v>
      </c>
      <c r="P41" s="11" t="s">
        <v>118</v>
      </c>
      <c r="Q41" s="11" t="s">
        <v>118</v>
      </c>
      <c r="R41" s="11" t="s">
        <v>118</v>
      </c>
      <c r="S41" s="11" t="s">
        <v>118</v>
      </c>
      <c r="T41" s="11" t="s">
        <v>118</v>
      </c>
      <c r="U41" s="11" t="s">
        <v>118</v>
      </c>
      <c r="V41" s="11" t="s">
        <v>118</v>
      </c>
      <c r="W41" s="11" t="s">
        <v>118</v>
      </c>
      <c r="X41" s="11" t="s">
        <v>118</v>
      </c>
      <c r="Y41" s="11" t="s">
        <v>118</v>
      </c>
      <c r="Z41" s="11" t="s">
        <v>118</v>
      </c>
      <c r="AA41" s="11" t="s">
        <v>118</v>
      </c>
      <c r="AB41" s="11" t="s">
        <v>118</v>
      </c>
      <c r="AC41" s="11" t="s">
        <v>118</v>
      </c>
      <c r="AD41" s="11" t="s">
        <v>118</v>
      </c>
      <c r="AE41" s="11" t="s">
        <v>118</v>
      </c>
      <c r="AF41" s="11" t="s">
        <v>118</v>
      </c>
      <c r="AG41" s="11" t="s">
        <v>118</v>
      </c>
      <c r="AH41" s="11" t="s">
        <v>118</v>
      </c>
      <c r="AI41" s="11" t="s">
        <v>118</v>
      </c>
      <c r="AJ41" s="11" t="s">
        <v>118</v>
      </c>
      <c r="AK41" s="11" t="s">
        <v>118</v>
      </c>
      <c r="AL41" s="11" t="s">
        <v>118</v>
      </c>
      <c r="AM41" s="11" t="s">
        <v>118</v>
      </c>
      <c r="AN41" s="11" t="s">
        <v>118</v>
      </c>
      <c r="AO41" s="11" t="s">
        <v>118</v>
      </c>
      <c r="AP41" s="11" t="s">
        <v>118</v>
      </c>
      <c r="AQ41" s="11" t="s">
        <v>118</v>
      </c>
      <c r="AR41" s="11" t="s">
        <v>118</v>
      </c>
      <c r="AS41" s="11" t="s">
        <v>118</v>
      </c>
      <c r="AT41" s="8"/>
    </row>
    <row r="42" spans="1:46" x14ac:dyDescent="0.2">
      <c r="A42" s="26"/>
      <c r="B42" s="23" t="s">
        <v>368</v>
      </c>
      <c r="C42" s="23" t="s">
        <v>336</v>
      </c>
      <c r="D42" s="9">
        <v>0.44233688808089999</v>
      </c>
      <c r="E42" s="9">
        <v>0.31808809193889998</v>
      </c>
      <c r="F42" s="9">
        <v>0.43943937228570001</v>
      </c>
      <c r="G42" s="9">
        <v>0.43734048898939998</v>
      </c>
      <c r="H42" s="9">
        <v>0.51061777280300003</v>
      </c>
      <c r="I42" s="9">
        <v>0.45699283338070001</v>
      </c>
      <c r="J42" s="9">
        <v>0.46599839342429999</v>
      </c>
      <c r="K42" s="9">
        <v>0.42270843908310002</v>
      </c>
      <c r="L42" s="9">
        <v>0.45024263090130001</v>
      </c>
      <c r="M42" s="9">
        <v>0.46119820435499997</v>
      </c>
      <c r="N42" s="9">
        <v>0.40362067399849999</v>
      </c>
      <c r="O42" s="9">
        <v>0.30614080595460003</v>
      </c>
      <c r="P42" s="9">
        <v>0.36637511794250011</v>
      </c>
      <c r="Q42" s="9">
        <v>0.57187039529030004</v>
      </c>
      <c r="R42" s="9">
        <v>0.42473620235870002</v>
      </c>
      <c r="S42" s="9">
        <v>0.47402251529919998</v>
      </c>
      <c r="T42" s="9">
        <v>0.46877435613890001</v>
      </c>
      <c r="U42" s="9">
        <v>0.42112898797600001</v>
      </c>
      <c r="V42" s="9">
        <v>0.43788023674979998</v>
      </c>
      <c r="W42" s="9">
        <v>0.18055836370260001</v>
      </c>
      <c r="X42" s="9">
        <v>0.20457494056110001</v>
      </c>
      <c r="Y42" s="9">
        <v>0.24284372680499999</v>
      </c>
      <c r="Z42" s="9">
        <v>0.38673475298600002</v>
      </c>
      <c r="AA42" s="9">
        <v>0.44210644803240001</v>
      </c>
      <c r="AB42" s="9">
        <v>0.5498440653469</v>
      </c>
      <c r="AC42" s="9">
        <v>0.6064187179378</v>
      </c>
      <c r="AD42" s="9">
        <v>0.1746471626776</v>
      </c>
      <c r="AE42" s="9">
        <v>0.1872228598838</v>
      </c>
      <c r="AF42" s="9">
        <v>0.49252913930359998</v>
      </c>
      <c r="AG42" s="9">
        <v>0.503116490242</v>
      </c>
      <c r="AH42" s="9">
        <v>0.55872356212789998</v>
      </c>
      <c r="AI42" s="9">
        <v>0</v>
      </c>
      <c r="AJ42" s="9">
        <v>0.2106239006717</v>
      </c>
      <c r="AK42" s="9">
        <v>0.38080534719850001</v>
      </c>
      <c r="AL42" s="9">
        <v>0.64012797294070001</v>
      </c>
      <c r="AM42" s="9">
        <v>0.50700857656879994</v>
      </c>
      <c r="AN42" s="9">
        <v>0.51269456459590002</v>
      </c>
      <c r="AO42" s="9">
        <v>0.4103863906254</v>
      </c>
      <c r="AP42" s="9">
        <v>0.51605641684070003</v>
      </c>
      <c r="AQ42" s="9">
        <v>0.57750399139530006</v>
      </c>
      <c r="AR42" s="9">
        <v>0.4935511793006</v>
      </c>
      <c r="AS42" s="9">
        <v>0.5100649845602</v>
      </c>
      <c r="AT42" s="8"/>
    </row>
    <row r="43" spans="1:46" x14ac:dyDescent="0.2">
      <c r="A43" s="24"/>
      <c r="B43" s="24"/>
      <c r="C43" s="24"/>
      <c r="D43" s="10">
        <v>368</v>
      </c>
      <c r="E43" s="10">
        <v>25</v>
      </c>
      <c r="F43" s="10">
        <v>68</v>
      </c>
      <c r="G43" s="10">
        <v>66</v>
      </c>
      <c r="H43" s="10">
        <v>85</v>
      </c>
      <c r="I43" s="10">
        <v>115</v>
      </c>
      <c r="J43" s="10">
        <v>207</v>
      </c>
      <c r="K43" s="10">
        <v>160</v>
      </c>
      <c r="L43" s="10">
        <v>174</v>
      </c>
      <c r="M43" s="10">
        <v>126</v>
      </c>
      <c r="N43" s="10">
        <v>63</v>
      </c>
      <c r="O43" s="10">
        <v>3</v>
      </c>
      <c r="P43" s="10">
        <v>22</v>
      </c>
      <c r="Q43" s="10">
        <v>19</v>
      </c>
      <c r="R43" s="10">
        <v>74</v>
      </c>
      <c r="S43" s="10">
        <v>46</v>
      </c>
      <c r="T43" s="10">
        <v>57</v>
      </c>
      <c r="U43" s="10">
        <v>88</v>
      </c>
      <c r="V43" s="10">
        <v>62</v>
      </c>
      <c r="W43" s="10">
        <v>10</v>
      </c>
      <c r="X43" s="10">
        <v>10</v>
      </c>
      <c r="Y43" s="10">
        <v>11</v>
      </c>
      <c r="Z43" s="10">
        <v>52</v>
      </c>
      <c r="AA43" s="10">
        <v>65</v>
      </c>
      <c r="AB43" s="10">
        <v>40</v>
      </c>
      <c r="AC43" s="10">
        <v>180</v>
      </c>
      <c r="AD43" s="10">
        <v>8</v>
      </c>
      <c r="AE43" s="10">
        <v>21</v>
      </c>
      <c r="AF43" s="10">
        <v>67</v>
      </c>
      <c r="AG43" s="10">
        <v>154</v>
      </c>
      <c r="AH43" s="10">
        <v>117</v>
      </c>
      <c r="AI43" s="10">
        <v>0</v>
      </c>
      <c r="AJ43" s="10">
        <v>35</v>
      </c>
      <c r="AK43" s="10">
        <v>15</v>
      </c>
      <c r="AL43" s="10">
        <v>7</v>
      </c>
      <c r="AM43" s="10">
        <v>17</v>
      </c>
      <c r="AN43" s="10">
        <v>55</v>
      </c>
      <c r="AO43" s="10">
        <v>19</v>
      </c>
      <c r="AP43" s="10">
        <v>2</v>
      </c>
      <c r="AQ43" s="10">
        <v>11</v>
      </c>
      <c r="AR43" s="10">
        <v>4</v>
      </c>
      <c r="AS43" s="10">
        <v>203</v>
      </c>
      <c r="AT43" s="8"/>
    </row>
    <row r="44" spans="1:46" x14ac:dyDescent="0.2">
      <c r="A44" s="24"/>
      <c r="B44" s="24"/>
      <c r="C44" s="24"/>
      <c r="D44" s="11" t="s">
        <v>118</v>
      </c>
      <c r="E44" s="11"/>
      <c r="F44" s="11"/>
      <c r="G44" s="11"/>
      <c r="H44" s="11"/>
      <c r="I44" s="11"/>
      <c r="J44" s="11"/>
      <c r="K44" s="11"/>
      <c r="L44" s="11"/>
      <c r="M44" s="11"/>
      <c r="N44" s="11"/>
      <c r="O44" s="11"/>
      <c r="P44" s="11"/>
      <c r="Q44" s="11"/>
      <c r="R44" s="11"/>
      <c r="S44" s="11"/>
      <c r="T44" s="11"/>
      <c r="U44" s="11"/>
      <c r="V44" s="11"/>
      <c r="W44" s="11"/>
      <c r="X44" s="11"/>
      <c r="Y44" s="11"/>
      <c r="Z44" s="11"/>
      <c r="AA44" s="11"/>
      <c r="AB44" s="12" t="s">
        <v>215</v>
      </c>
      <c r="AC44" s="12" t="s">
        <v>363</v>
      </c>
      <c r="AD44" s="11"/>
      <c r="AE44" s="11"/>
      <c r="AF44" s="12" t="s">
        <v>252</v>
      </c>
      <c r="AG44" s="12" t="s">
        <v>252</v>
      </c>
      <c r="AH44" s="12" t="s">
        <v>187</v>
      </c>
      <c r="AI44" s="11"/>
      <c r="AJ44" s="11"/>
      <c r="AK44" s="11"/>
      <c r="AL44" s="11"/>
      <c r="AM44" s="11"/>
      <c r="AN44" s="12" t="s">
        <v>119</v>
      </c>
      <c r="AO44" s="11"/>
      <c r="AP44" s="11"/>
      <c r="AQ44" s="12" t="s">
        <v>119</v>
      </c>
      <c r="AR44" s="11"/>
      <c r="AS44" s="12" t="s">
        <v>120</v>
      </c>
      <c r="AT44" s="8"/>
    </row>
    <row r="45" spans="1:46" x14ac:dyDescent="0.2">
      <c r="A45" s="26"/>
      <c r="B45" s="26"/>
      <c r="C45" s="23" t="s">
        <v>337</v>
      </c>
      <c r="D45" s="9">
        <v>0.1945886757792</v>
      </c>
      <c r="E45" s="9">
        <v>0.24807317431180001</v>
      </c>
      <c r="F45" s="9">
        <v>0.22071236506059999</v>
      </c>
      <c r="G45" s="9">
        <v>0.17878177677349999</v>
      </c>
      <c r="H45" s="9">
        <v>0.21423758502869999</v>
      </c>
      <c r="I45" s="9">
        <v>0.1570936642179</v>
      </c>
      <c r="J45" s="9">
        <v>0.21322257751029999</v>
      </c>
      <c r="K45" s="9">
        <v>0.174916372081</v>
      </c>
      <c r="L45" s="9">
        <v>0.2037189435523</v>
      </c>
      <c r="M45" s="9">
        <v>0.16063669851359999</v>
      </c>
      <c r="N45" s="9">
        <v>0.22925240624490001</v>
      </c>
      <c r="O45" s="9">
        <v>0.1119646456906</v>
      </c>
      <c r="P45" s="9">
        <v>0.1874974305614</v>
      </c>
      <c r="Q45" s="9">
        <v>0.11556882685350001</v>
      </c>
      <c r="R45" s="9">
        <v>0.21588479588359999</v>
      </c>
      <c r="S45" s="9">
        <v>0.17513483722100001</v>
      </c>
      <c r="T45" s="9">
        <v>0.1961963385096</v>
      </c>
      <c r="U45" s="9">
        <v>0.19347710067410001</v>
      </c>
      <c r="V45" s="9">
        <v>0.21679590744089999</v>
      </c>
      <c r="W45" s="9">
        <v>7.4891531158719993E-2</v>
      </c>
      <c r="X45" s="9">
        <v>0.29415939459230001</v>
      </c>
      <c r="Y45" s="9">
        <v>0.17961073758339999</v>
      </c>
      <c r="Z45" s="9">
        <v>0.1962313212889</v>
      </c>
      <c r="AA45" s="9">
        <v>0.2059760085034</v>
      </c>
      <c r="AB45" s="9">
        <v>0.20634175259410001</v>
      </c>
      <c r="AC45" s="9">
        <v>0.1949959593732</v>
      </c>
      <c r="AD45" s="9">
        <v>0.15835644098740001</v>
      </c>
      <c r="AE45" s="9">
        <v>0.21203478486890001</v>
      </c>
      <c r="AF45" s="9">
        <v>0.1405891610467</v>
      </c>
      <c r="AG45" s="9">
        <v>0.2000465334247</v>
      </c>
      <c r="AH45" s="9">
        <v>0.23415795063110001</v>
      </c>
      <c r="AI45" s="9">
        <v>0.30727836820549997</v>
      </c>
      <c r="AJ45" s="9">
        <v>0.25369774256709998</v>
      </c>
      <c r="AK45" s="9">
        <v>0.1064872050344</v>
      </c>
      <c r="AL45" s="9">
        <v>0.16385324543909999</v>
      </c>
      <c r="AM45" s="9">
        <v>0.29740349446289999</v>
      </c>
      <c r="AN45" s="9">
        <v>0.20676414203160001</v>
      </c>
      <c r="AO45" s="9">
        <v>0.173665487816</v>
      </c>
      <c r="AP45" s="9">
        <v>0</v>
      </c>
      <c r="AQ45" s="9">
        <v>0.1168643226175</v>
      </c>
      <c r="AR45" s="9">
        <v>0.5064488206994</v>
      </c>
      <c r="AS45" s="9">
        <v>0.1759619404386</v>
      </c>
      <c r="AT45" s="8"/>
    </row>
    <row r="46" spans="1:46" x14ac:dyDescent="0.2">
      <c r="A46" s="24"/>
      <c r="B46" s="24"/>
      <c r="C46" s="24"/>
      <c r="D46" s="10">
        <v>137</v>
      </c>
      <c r="E46" s="10">
        <v>15</v>
      </c>
      <c r="F46" s="10">
        <v>27</v>
      </c>
      <c r="G46" s="10">
        <v>24</v>
      </c>
      <c r="H46" s="10">
        <v>34</v>
      </c>
      <c r="I46" s="10">
        <v>37</v>
      </c>
      <c r="J46" s="10">
        <v>80</v>
      </c>
      <c r="K46" s="10">
        <v>56</v>
      </c>
      <c r="L46" s="10">
        <v>72</v>
      </c>
      <c r="M46" s="10">
        <v>41</v>
      </c>
      <c r="N46" s="10">
        <v>21</v>
      </c>
      <c r="O46" s="10">
        <v>1</v>
      </c>
      <c r="P46" s="10">
        <v>9</v>
      </c>
      <c r="Q46" s="10">
        <v>4</v>
      </c>
      <c r="R46" s="10">
        <v>28</v>
      </c>
      <c r="S46" s="10">
        <v>17</v>
      </c>
      <c r="T46" s="10">
        <v>22</v>
      </c>
      <c r="U46" s="10">
        <v>33</v>
      </c>
      <c r="V46" s="10">
        <v>24</v>
      </c>
      <c r="W46" s="10">
        <v>5</v>
      </c>
      <c r="X46" s="10">
        <v>9</v>
      </c>
      <c r="Y46" s="10">
        <v>7</v>
      </c>
      <c r="Z46" s="10">
        <v>24</v>
      </c>
      <c r="AA46" s="10">
        <v>29</v>
      </c>
      <c r="AB46" s="10">
        <v>15</v>
      </c>
      <c r="AC46" s="10">
        <v>48</v>
      </c>
      <c r="AD46" s="10">
        <v>4</v>
      </c>
      <c r="AE46" s="10">
        <v>21</v>
      </c>
      <c r="AF46" s="10">
        <v>22</v>
      </c>
      <c r="AG46" s="10">
        <v>54</v>
      </c>
      <c r="AH46" s="10">
        <v>34</v>
      </c>
      <c r="AI46" s="10">
        <v>2</v>
      </c>
      <c r="AJ46" s="10">
        <v>32</v>
      </c>
      <c r="AK46" s="10">
        <v>6</v>
      </c>
      <c r="AL46" s="10">
        <v>3</v>
      </c>
      <c r="AM46" s="10">
        <v>5</v>
      </c>
      <c r="AN46" s="10">
        <v>15</v>
      </c>
      <c r="AO46" s="10">
        <v>7</v>
      </c>
      <c r="AP46" s="10">
        <v>0</v>
      </c>
      <c r="AQ46" s="10">
        <v>5</v>
      </c>
      <c r="AR46" s="10">
        <v>2</v>
      </c>
      <c r="AS46" s="10">
        <v>62</v>
      </c>
      <c r="AT46" s="8"/>
    </row>
    <row r="47" spans="1:46" x14ac:dyDescent="0.2">
      <c r="A47" s="24"/>
      <c r="B47" s="24"/>
      <c r="C47" s="24"/>
      <c r="D47" s="11" t="s">
        <v>118</v>
      </c>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8"/>
    </row>
    <row r="48" spans="1:46" x14ac:dyDescent="0.2">
      <c r="A48" s="26"/>
      <c r="B48" s="26"/>
      <c r="C48" s="23" t="s">
        <v>338</v>
      </c>
      <c r="D48" s="9">
        <v>0.24885364059990001</v>
      </c>
      <c r="E48" s="9">
        <v>0.38609344950870012</v>
      </c>
      <c r="F48" s="9">
        <v>0.21106637050919999</v>
      </c>
      <c r="G48" s="9">
        <v>0.26199009898010001</v>
      </c>
      <c r="H48" s="9">
        <v>0.1661927618946</v>
      </c>
      <c r="I48" s="9">
        <v>0.24752561798450001</v>
      </c>
      <c r="J48" s="9">
        <v>0.2352040252615</v>
      </c>
      <c r="K48" s="9">
        <v>0.2527423270468</v>
      </c>
      <c r="L48" s="9">
        <v>0.2151446647512</v>
      </c>
      <c r="M48" s="9">
        <v>0.29072767821259998</v>
      </c>
      <c r="N48" s="9">
        <v>0.2523620795987</v>
      </c>
      <c r="O48" s="9">
        <v>0.30056601036890002</v>
      </c>
      <c r="P48" s="9">
        <v>0.33482492231930011</v>
      </c>
      <c r="Q48" s="9">
        <v>0.22869531036970001</v>
      </c>
      <c r="R48" s="9">
        <v>0.29498239621900002</v>
      </c>
      <c r="S48" s="9">
        <v>0.2440460839094</v>
      </c>
      <c r="T48" s="9">
        <v>0.22692074299949999</v>
      </c>
      <c r="U48" s="9">
        <v>0.24100126214750001</v>
      </c>
      <c r="V48" s="9">
        <v>0.1927859700116</v>
      </c>
      <c r="W48" s="9">
        <v>0.44163566176680003</v>
      </c>
      <c r="X48" s="9">
        <v>0.37866816649860002</v>
      </c>
      <c r="Y48" s="9">
        <v>0.33337741211350003</v>
      </c>
      <c r="Z48" s="9">
        <v>0.25054324846089998</v>
      </c>
      <c r="AA48" s="9">
        <v>0.29143892932080001</v>
      </c>
      <c r="AB48" s="9">
        <v>0.17196973678300001</v>
      </c>
      <c r="AC48" s="9">
        <v>0.14531196822629999</v>
      </c>
      <c r="AD48" s="9">
        <v>0.3141265328715</v>
      </c>
      <c r="AE48" s="9">
        <v>0.38153791535260001</v>
      </c>
      <c r="AF48" s="9">
        <v>0.23669502710019999</v>
      </c>
      <c r="AG48" s="9">
        <v>0.24149494637499999</v>
      </c>
      <c r="AH48" s="9">
        <v>0.1581354257091</v>
      </c>
      <c r="AI48" s="9">
        <v>0.55500282337590001</v>
      </c>
      <c r="AJ48" s="9">
        <v>0.32505173168540002</v>
      </c>
      <c r="AK48" s="9">
        <v>0.37687186191869998</v>
      </c>
      <c r="AL48" s="9">
        <v>0.1598536550536</v>
      </c>
      <c r="AM48" s="9">
        <v>0.14921177779520001</v>
      </c>
      <c r="AN48" s="9">
        <v>0.1801730131731</v>
      </c>
      <c r="AO48" s="9">
        <v>0.32544819761400001</v>
      </c>
      <c r="AP48" s="9">
        <v>0</v>
      </c>
      <c r="AQ48" s="9">
        <v>0.17383478189330001</v>
      </c>
      <c r="AR48" s="9">
        <v>0</v>
      </c>
      <c r="AS48" s="9">
        <v>0.2304659653684</v>
      </c>
      <c r="AT48" s="8"/>
    </row>
    <row r="49" spans="1:46" x14ac:dyDescent="0.2">
      <c r="A49" s="24"/>
      <c r="B49" s="24"/>
      <c r="C49" s="24"/>
      <c r="D49" s="10">
        <v>155</v>
      </c>
      <c r="E49" s="10">
        <v>22</v>
      </c>
      <c r="F49" s="10">
        <v>29</v>
      </c>
      <c r="G49" s="10">
        <v>27</v>
      </c>
      <c r="H49" s="10">
        <v>22</v>
      </c>
      <c r="I49" s="10">
        <v>52</v>
      </c>
      <c r="J49" s="10">
        <v>83</v>
      </c>
      <c r="K49" s="10">
        <v>66</v>
      </c>
      <c r="L49" s="10">
        <v>70</v>
      </c>
      <c r="M49" s="10">
        <v>53</v>
      </c>
      <c r="N49" s="10">
        <v>28</v>
      </c>
      <c r="O49" s="10">
        <v>2</v>
      </c>
      <c r="P49" s="10">
        <v>13</v>
      </c>
      <c r="Q49" s="10">
        <v>8</v>
      </c>
      <c r="R49" s="10">
        <v>31</v>
      </c>
      <c r="S49" s="10">
        <v>15</v>
      </c>
      <c r="T49" s="10">
        <v>25</v>
      </c>
      <c r="U49" s="10">
        <v>35</v>
      </c>
      <c r="V49" s="10">
        <v>28</v>
      </c>
      <c r="W49" s="10">
        <v>25</v>
      </c>
      <c r="X49" s="10">
        <v>15</v>
      </c>
      <c r="Y49" s="10">
        <v>9</v>
      </c>
      <c r="Z49" s="10">
        <v>32</v>
      </c>
      <c r="AA49" s="10">
        <v>25</v>
      </c>
      <c r="AB49" s="10">
        <v>16</v>
      </c>
      <c r="AC49" s="10">
        <v>33</v>
      </c>
      <c r="AD49" s="10">
        <v>10</v>
      </c>
      <c r="AE49" s="10">
        <v>40</v>
      </c>
      <c r="AF49" s="10">
        <v>28</v>
      </c>
      <c r="AG49" s="10">
        <v>44</v>
      </c>
      <c r="AH49" s="10">
        <v>29</v>
      </c>
      <c r="AI49" s="10">
        <v>3</v>
      </c>
      <c r="AJ49" s="10">
        <v>45</v>
      </c>
      <c r="AK49" s="10">
        <v>11</v>
      </c>
      <c r="AL49" s="10">
        <v>3</v>
      </c>
      <c r="AM49" s="10">
        <v>5</v>
      </c>
      <c r="AN49" s="10">
        <v>14</v>
      </c>
      <c r="AO49" s="10">
        <v>7</v>
      </c>
      <c r="AP49" s="10">
        <v>0</v>
      </c>
      <c r="AQ49" s="10">
        <v>5</v>
      </c>
      <c r="AR49" s="10">
        <v>0</v>
      </c>
      <c r="AS49" s="10">
        <v>65</v>
      </c>
      <c r="AT49" s="8"/>
    </row>
    <row r="50" spans="1:46" x14ac:dyDescent="0.2">
      <c r="A50" s="24"/>
      <c r="B50" s="24"/>
      <c r="C50" s="24"/>
      <c r="D50" s="11" t="s">
        <v>118</v>
      </c>
      <c r="E50" s="11"/>
      <c r="F50" s="11"/>
      <c r="G50" s="11"/>
      <c r="H50" s="11"/>
      <c r="I50" s="11"/>
      <c r="J50" s="11"/>
      <c r="K50" s="11"/>
      <c r="L50" s="11"/>
      <c r="M50" s="11"/>
      <c r="N50" s="11"/>
      <c r="O50" s="11"/>
      <c r="P50" s="11"/>
      <c r="Q50" s="11"/>
      <c r="R50" s="11"/>
      <c r="S50" s="11"/>
      <c r="T50" s="11"/>
      <c r="U50" s="11"/>
      <c r="V50" s="11"/>
      <c r="W50" s="12" t="s">
        <v>358</v>
      </c>
      <c r="X50" s="11"/>
      <c r="Y50" s="11"/>
      <c r="Z50" s="11"/>
      <c r="AA50" s="11"/>
      <c r="AB50" s="11"/>
      <c r="AC50" s="11"/>
      <c r="AD50" s="11"/>
      <c r="AE50" s="12" t="s">
        <v>124</v>
      </c>
      <c r="AF50" s="11"/>
      <c r="AG50" s="11"/>
      <c r="AH50" s="11"/>
      <c r="AI50" s="11"/>
      <c r="AJ50" s="11"/>
      <c r="AK50" s="11"/>
      <c r="AL50" s="11"/>
      <c r="AM50" s="11"/>
      <c r="AN50" s="11"/>
      <c r="AO50" s="11"/>
      <c r="AP50" s="11"/>
      <c r="AQ50" s="11"/>
      <c r="AR50" s="11"/>
      <c r="AS50" s="11"/>
      <c r="AT50" s="8"/>
    </row>
    <row r="51" spans="1:46" x14ac:dyDescent="0.2">
      <c r="A51" s="26"/>
      <c r="B51" s="26"/>
      <c r="C51" s="23" t="s">
        <v>339</v>
      </c>
      <c r="D51" s="9">
        <v>6.2905010108429998E-2</v>
      </c>
      <c r="E51" s="9">
        <v>1.8294210133830001E-2</v>
      </c>
      <c r="F51" s="9">
        <v>0.1231861341038</v>
      </c>
      <c r="G51" s="9">
        <v>4.8338586105520012E-2</v>
      </c>
      <c r="H51" s="9">
        <v>6.7812384121979999E-2</v>
      </c>
      <c r="I51" s="9">
        <v>6.4458545577980003E-2</v>
      </c>
      <c r="J51" s="9">
        <v>3.919772441621E-2</v>
      </c>
      <c r="K51" s="9">
        <v>9.147293823644001E-2</v>
      </c>
      <c r="L51" s="9">
        <v>8.6630839752770014E-2</v>
      </c>
      <c r="M51" s="9">
        <v>4.6832801207920001E-2</v>
      </c>
      <c r="N51" s="9">
        <v>4.0976792287780013E-2</v>
      </c>
      <c r="O51" s="9">
        <v>0</v>
      </c>
      <c r="P51" s="9">
        <v>8.1962920573760006E-2</v>
      </c>
      <c r="Q51" s="9">
        <v>1.766589127222E-2</v>
      </c>
      <c r="R51" s="9">
        <v>1.6051804278219999E-2</v>
      </c>
      <c r="S51" s="9">
        <v>9.3413151161899993E-2</v>
      </c>
      <c r="T51" s="9">
        <v>7.1714692905800001E-2</v>
      </c>
      <c r="U51" s="9">
        <v>8.0675183028949993E-2</v>
      </c>
      <c r="V51" s="9">
        <v>6.6749394251169991E-2</v>
      </c>
      <c r="W51" s="9">
        <v>0.11103316727650001</v>
      </c>
      <c r="X51" s="9">
        <v>8.7814156834370008E-2</v>
      </c>
      <c r="Y51" s="9">
        <v>0.177931024646</v>
      </c>
      <c r="Z51" s="9">
        <v>6.0408346609360002E-2</v>
      </c>
      <c r="AA51" s="9">
        <v>4.9458803104490003E-2</v>
      </c>
      <c r="AB51" s="9">
        <v>6.6493998917529995E-2</v>
      </c>
      <c r="AC51" s="9">
        <v>3.2904772192779999E-2</v>
      </c>
      <c r="AD51" s="9">
        <v>0.1016827658076</v>
      </c>
      <c r="AE51" s="9">
        <v>0.15282312406500001</v>
      </c>
      <c r="AF51" s="9">
        <v>7.6989593094659997E-2</v>
      </c>
      <c r="AG51" s="9">
        <v>3.3830129767389999E-2</v>
      </c>
      <c r="AH51" s="9">
        <v>2.644740002001E-2</v>
      </c>
      <c r="AI51" s="9">
        <v>0</v>
      </c>
      <c r="AJ51" s="9">
        <v>0.1138967197251</v>
      </c>
      <c r="AK51" s="9">
        <v>6.3632200635420008E-2</v>
      </c>
      <c r="AL51" s="9">
        <v>0</v>
      </c>
      <c r="AM51" s="9">
        <v>0</v>
      </c>
      <c r="AN51" s="9">
        <v>3.7515012652709998E-2</v>
      </c>
      <c r="AO51" s="9">
        <v>4.6099566272559997E-2</v>
      </c>
      <c r="AP51" s="9">
        <v>0</v>
      </c>
      <c r="AQ51" s="9">
        <v>0.13179690409379999</v>
      </c>
      <c r="AR51" s="9">
        <v>0</v>
      </c>
      <c r="AS51" s="9">
        <v>5.4721921535430013E-2</v>
      </c>
      <c r="AT51" s="8"/>
    </row>
    <row r="52" spans="1:46" x14ac:dyDescent="0.2">
      <c r="A52" s="24"/>
      <c r="B52" s="24"/>
      <c r="C52" s="24"/>
      <c r="D52" s="10">
        <v>42</v>
      </c>
      <c r="E52" s="10">
        <v>2</v>
      </c>
      <c r="F52" s="10">
        <v>12</v>
      </c>
      <c r="G52" s="10">
        <v>8</v>
      </c>
      <c r="H52" s="10">
        <v>7</v>
      </c>
      <c r="I52" s="10">
        <v>13</v>
      </c>
      <c r="J52" s="10">
        <v>17</v>
      </c>
      <c r="K52" s="10">
        <v>25</v>
      </c>
      <c r="L52" s="10">
        <v>23</v>
      </c>
      <c r="M52" s="10">
        <v>14</v>
      </c>
      <c r="N52" s="10">
        <v>5</v>
      </c>
      <c r="O52" s="10">
        <v>0</v>
      </c>
      <c r="P52" s="10">
        <v>4</v>
      </c>
      <c r="Q52" s="10">
        <v>1</v>
      </c>
      <c r="R52" s="10">
        <v>3</v>
      </c>
      <c r="S52" s="10">
        <v>7</v>
      </c>
      <c r="T52" s="10">
        <v>7</v>
      </c>
      <c r="U52" s="10">
        <v>10</v>
      </c>
      <c r="V52" s="10">
        <v>10</v>
      </c>
      <c r="W52" s="10">
        <v>6</v>
      </c>
      <c r="X52" s="10">
        <v>4</v>
      </c>
      <c r="Y52" s="10">
        <v>6</v>
      </c>
      <c r="Z52" s="10">
        <v>6</v>
      </c>
      <c r="AA52" s="10">
        <v>6</v>
      </c>
      <c r="AB52" s="10">
        <v>6</v>
      </c>
      <c r="AC52" s="10">
        <v>8</v>
      </c>
      <c r="AD52" s="10">
        <v>4</v>
      </c>
      <c r="AE52" s="10">
        <v>13</v>
      </c>
      <c r="AF52" s="10">
        <v>10</v>
      </c>
      <c r="AG52" s="10">
        <v>11</v>
      </c>
      <c r="AH52" s="10">
        <v>4</v>
      </c>
      <c r="AI52" s="10">
        <v>0</v>
      </c>
      <c r="AJ52" s="10">
        <v>17</v>
      </c>
      <c r="AK52" s="10">
        <v>3</v>
      </c>
      <c r="AL52" s="10">
        <v>0</v>
      </c>
      <c r="AM52" s="10">
        <v>0</v>
      </c>
      <c r="AN52" s="10">
        <v>2</v>
      </c>
      <c r="AO52" s="10">
        <v>1</v>
      </c>
      <c r="AP52" s="10">
        <v>0</v>
      </c>
      <c r="AQ52" s="10">
        <v>3</v>
      </c>
      <c r="AR52" s="10">
        <v>0</v>
      </c>
      <c r="AS52" s="10">
        <v>16</v>
      </c>
      <c r="AT52" s="8"/>
    </row>
    <row r="53" spans="1:46" x14ac:dyDescent="0.2">
      <c r="A53" s="24"/>
      <c r="B53" s="24"/>
      <c r="C53" s="24"/>
      <c r="D53" s="11" t="s">
        <v>118</v>
      </c>
      <c r="E53" s="11"/>
      <c r="F53" s="11"/>
      <c r="G53" s="11"/>
      <c r="H53" s="11"/>
      <c r="I53" s="11"/>
      <c r="J53" s="11"/>
      <c r="K53" s="12" t="s">
        <v>119</v>
      </c>
      <c r="L53" s="11"/>
      <c r="M53" s="11"/>
      <c r="N53" s="11"/>
      <c r="O53" s="11"/>
      <c r="P53" s="11"/>
      <c r="Q53" s="11"/>
      <c r="R53" s="11"/>
      <c r="S53" s="11"/>
      <c r="T53" s="11"/>
      <c r="U53" s="11"/>
      <c r="V53" s="11"/>
      <c r="W53" s="11"/>
      <c r="X53" s="11"/>
      <c r="Y53" s="12" t="s">
        <v>131</v>
      </c>
      <c r="Z53" s="11"/>
      <c r="AA53" s="11"/>
      <c r="AB53" s="11"/>
      <c r="AC53" s="11"/>
      <c r="AD53" s="11"/>
      <c r="AE53" s="12" t="s">
        <v>218</v>
      </c>
      <c r="AF53" s="11"/>
      <c r="AG53" s="11"/>
      <c r="AH53" s="11"/>
      <c r="AI53" s="11"/>
      <c r="AJ53" s="11"/>
      <c r="AK53" s="11"/>
      <c r="AL53" s="11"/>
      <c r="AM53" s="11"/>
      <c r="AN53" s="11"/>
      <c r="AO53" s="11"/>
      <c r="AP53" s="11"/>
      <c r="AQ53" s="11"/>
      <c r="AR53" s="11"/>
      <c r="AS53" s="11"/>
      <c r="AT53" s="8"/>
    </row>
    <row r="54" spans="1:46" x14ac:dyDescent="0.2">
      <c r="A54" s="26"/>
      <c r="B54" s="26"/>
      <c r="C54" s="23" t="s">
        <v>340</v>
      </c>
      <c r="D54" s="9">
        <v>5.1315785431650003E-2</v>
      </c>
      <c r="E54" s="9">
        <v>2.9451074106779999E-2</v>
      </c>
      <c r="F54" s="9">
        <v>5.5957580406539994E-3</v>
      </c>
      <c r="G54" s="9">
        <v>7.3549049151489992E-2</v>
      </c>
      <c r="H54" s="9">
        <v>4.1139496151689998E-2</v>
      </c>
      <c r="I54" s="9">
        <v>7.3929338839020003E-2</v>
      </c>
      <c r="J54" s="9">
        <v>4.637727938768E-2</v>
      </c>
      <c r="K54" s="9">
        <v>5.8159923552639999E-2</v>
      </c>
      <c r="L54" s="9">
        <v>4.4262921042529997E-2</v>
      </c>
      <c r="M54" s="9">
        <v>4.0604617710939997E-2</v>
      </c>
      <c r="N54" s="9">
        <v>7.3788047870069998E-2</v>
      </c>
      <c r="O54" s="9">
        <v>0.28132853798590002</v>
      </c>
      <c r="P54" s="9">
        <v>2.9339608603049998E-2</v>
      </c>
      <c r="Q54" s="9">
        <v>6.6199576214210007E-2</v>
      </c>
      <c r="R54" s="9">
        <v>4.8344801260390001E-2</v>
      </c>
      <c r="S54" s="9">
        <v>1.338341240847E-2</v>
      </c>
      <c r="T54" s="9">
        <v>3.63938694461E-2</v>
      </c>
      <c r="U54" s="9">
        <v>6.371746617356E-2</v>
      </c>
      <c r="V54" s="9">
        <v>8.5788491546509998E-2</v>
      </c>
      <c r="W54" s="9">
        <v>0.19188127609530001</v>
      </c>
      <c r="X54" s="9">
        <v>3.4783341513620003E-2</v>
      </c>
      <c r="Y54" s="9">
        <v>6.6237098852180001E-2</v>
      </c>
      <c r="Z54" s="9">
        <v>0.1060823306549</v>
      </c>
      <c r="AA54" s="9">
        <v>1.1019811038959999E-2</v>
      </c>
      <c r="AB54" s="9">
        <v>5.3504463585719994E-3</v>
      </c>
      <c r="AC54" s="9">
        <v>2.0368582269959998E-2</v>
      </c>
      <c r="AD54" s="9">
        <v>0.25118709765590003</v>
      </c>
      <c r="AE54" s="9">
        <v>6.6381315829599996E-2</v>
      </c>
      <c r="AF54" s="9">
        <v>5.3197079454859998E-2</v>
      </c>
      <c r="AG54" s="9">
        <v>2.1511900190870001E-2</v>
      </c>
      <c r="AH54" s="9">
        <v>2.2535661511939999E-2</v>
      </c>
      <c r="AI54" s="9">
        <v>0.13771880841869999</v>
      </c>
      <c r="AJ54" s="9">
        <v>9.6729905350650014E-2</v>
      </c>
      <c r="AK54" s="9">
        <v>7.2203385212990009E-2</v>
      </c>
      <c r="AL54" s="9">
        <v>3.6165126566689999E-2</v>
      </c>
      <c r="AM54" s="9">
        <v>4.637615117301E-2</v>
      </c>
      <c r="AN54" s="9">
        <v>6.285326754659E-2</v>
      </c>
      <c r="AO54" s="9">
        <v>4.4400357672069998E-2</v>
      </c>
      <c r="AP54" s="9">
        <v>0.48394358315929997</v>
      </c>
      <c r="AQ54" s="9">
        <v>0</v>
      </c>
      <c r="AR54" s="9">
        <v>0</v>
      </c>
      <c r="AS54" s="9">
        <v>2.8785188097349999E-2</v>
      </c>
      <c r="AT54" s="8"/>
    </row>
    <row r="55" spans="1:46" x14ac:dyDescent="0.2">
      <c r="A55" s="24"/>
      <c r="B55" s="24"/>
      <c r="C55" s="24"/>
      <c r="D55" s="10">
        <v>40</v>
      </c>
      <c r="E55" s="10">
        <v>4</v>
      </c>
      <c r="F55" s="10">
        <v>1</v>
      </c>
      <c r="G55" s="10">
        <v>12</v>
      </c>
      <c r="H55" s="10">
        <v>7</v>
      </c>
      <c r="I55" s="10">
        <v>13</v>
      </c>
      <c r="J55" s="10">
        <v>15</v>
      </c>
      <c r="K55" s="10">
        <v>25</v>
      </c>
      <c r="L55" s="10">
        <v>19</v>
      </c>
      <c r="M55" s="10">
        <v>11</v>
      </c>
      <c r="N55" s="10">
        <v>7</v>
      </c>
      <c r="O55" s="10">
        <v>3</v>
      </c>
      <c r="P55" s="10">
        <v>2</v>
      </c>
      <c r="Q55" s="10">
        <v>3</v>
      </c>
      <c r="R55" s="10">
        <v>8</v>
      </c>
      <c r="S55" s="10">
        <v>1</v>
      </c>
      <c r="T55" s="10">
        <v>5</v>
      </c>
      <c r="U55" s="10">
        <v>13</v>
      </c>
      <c r="V55" s="10">
        <v>8</v>
      </c>
      <c r="W55" s="10">
        <v>12</v>
      </c>
      <c r="X55" s="10">
        <v>2</v>
      </c>
      <c r="Y55" s="10">
        <v>3</v>
      </c>
      <c r="Z55" s="10">
        <v>14</v>
      </c>
      <c r="AA55" s="10">
        <v>2</v>
      </c>
      <c r="AB55" s="10">
        <v>1</v>
      </c>
      <c r="AC55" s="10">
        <v>6</v>
      </c>
      <c r="AD55" s="10">
        <v>12</v>
      </c>
      <c r="AE55" s="10">
        <v>9</v>
      </c>
      <c r="AF55" s="10">
        <v>6</v>
      </c>
      <c r="AG55" s="10">
        <v>7</v>
      </c>
      <c r="AH55" s="10">
        <v>4</v>
      </c>
      <c r="AI55" s="10">
        <v>1</v>
      </c>
      <c r="AJ55" s="10">
        <v>13</v>
      </c>
      <c r="AK55" s="10">
        <v>5</v>
      </c>
      <c r="AL55" s="10">
        <v>1</v>
      </c>
      <c r="AM55" s="10">
        <v>2</v>
      </c>
      <c r="AN55" s="10">
        <v>6</v>
      </c>
      <c r="AO55" s="10">
        <v>1</v>
      </c>
      <c r="AP55" s="10">
        <v>1</v>
      </c>
      <c r="AQ55" s="10">
        <v>0</v>
      </c>
      <c r="AR55" s="10">
        <v>0</v>
      </c>
      <c r="AS55" s="10">
        <v>11</v>
      </c>
      <c r="AT55" s="8"/>
    </row>
    <row r="56" spans="1:46" x14ac:dyDescent="0.2">
      <c r="A56" s="24"/>
      <c r="B56" s="24"/>
      <c r="C56" s="24"/>
      <c r="D56" s="11" t="s">
        <v>118</v>
      </c>
      <c r="E56" s="11"/>
      <c r="F56" s="11"/>
      <c r="G56" s="12" t="s">
        <v>125</v>
      </c>
      <c r="H56" s="11"/>
      <c r="I56" s="12" t="s">
        <v>125</v>
      </c>
      <c r="J56" s="11"/>
      <c r="K56" s="11"/>
      <c r="L56" s="11"/>
      <c r="M56" s="11"/>
      <c r="N56" s="11"/>
      <c r="O56" s="12" t="s">
        <v>215</v>
      </c>
      <c r="P56" s="11"/>
      <c r="Q56" s="11"/>
      <c r="R56" s="11"/>
      <c r="S56" s="11"/>
      <c r="T56" s="11"/>
      <c r="U56" s="11"/>
      <c r="V56" s="11"/>
      <c r="W56" s="12" t="s">
        <v>357</v>
      </c>
      <c r="X56" s="11"/>
      <c r="Y56" s="11"/>
      <c r="Z56" s="12" t="s">
        <v>315</v>
      </c>
      <c r="AA56" s="11"/>
      <c r="AB56" s="11"/>
      <c r="AC56" s="11"/>
      <c r="AD56" s="12" t="s">
        <v>369</v>
      </c>
      <c r="AE56" s="11"/>
      <c r="AF56" s="11"/>
      <c r="AG56" s="11"/>
      <c r="AH56" s="11"/>
      <c r="AI56" s="11"/>
      <c r="AJ56" s="11"/>
      <c r="AK56" s="11"/>
      <c r="AL56" s="11"/>
      <c r="AM56" s="11"/>
      <c r="AN56" s="11"/>
      <c r="AO56" s="11"/>
      <c r="AP56" s="12" t="s">
        <v>331</v>
      </c>
      <c r="AQ56" s="11"/>
      <c r="AR56" s="11"/>
      <c r="AS56" s="11"/>
      <c r="AT56" s="8"/>
    </row>
    <row r="57" spans="1:46" x14ac:dyDescent="0.2">
      <c r="A57" s="26"/>
      <c r="B57" s="26"/>
      <c r="C57" s="23" t="s">
        <v>56</v>
      </c>
      <c r="D57" s="9">
        <v>1</v>
      </c>
      <c r="E57" s="9">
        <v>1</v>
      </c>
      <c r="F57" s="9">
        <v>1</v>
      </c>
      <c r="G57" s="9">
        <v>1</v>
      </c>
      <c r="H57" s="9">
        <v>1</v>
      </c>
      <c r="I57" s="9">
        <v>1</v>
      </c>
      <c r="J57" s="9">
        <v>1</v>
      </c>
      <c r="K57" s="9">
        <v>1</v>
      </c>
      <c r="L57" s="9">
        <v>1</v>
      </c>
      <c r="M57" s="9">
        <v>1</v>
      </c>
      <c r="N57" s="9">
        <v>1</v>
      </c>
      <c r="O57" s="9">
        <v>1</v>
      </c>
      <c r="P57" s="9">
        <v>1</v>
      </c>
      <c r="Q57" s="9">
        <v>1</v>
      </c>
      <c r="R57" s="9">
        <v>1</v>
      </c>
      <c r="S57" s="9">
        <v>1</v>
      </c>
      <c r="T57" s="9">
        <v>1</v>
      </c>
      <c r="U57" s="9">
        <v>1</v>
      </c>
      <c r="V57" s="9">
        <v>1</v>
      </c>
      <c r="W57" s="9">
        <v>1</v>
      </c>
      <c r="X57" s="9">
        <v>1</v>
      </c>
      <c r="Y57" s="9">
        <v>1</v>
      </c>
      <c r="Z57" s="9">
        <v>1</v>
      </c>
      <c r="AA57" s="9">
        <v>1</v>
      </c>
      <c r="AB57" s="9">
        <v>1</v>
      </c>
      <c r="AC57" s="9">
        <v>1</v>
      </c>
      <c r="AD57" s="9">
        <v>1</v>
      </c>
      <c r="AE57" s="9">
        <v>1</v>
      </c>
      <c r="AF57" s="9">
        <v>1</v>
      </c>
      <c r="AG57" s="9">
        <v>1</v>
      </c>
      <c r="AH57" s="9">
        <v>1</v>
      </c>
      <c r="AI57" s="9">
        <v>1</v>
      </c>
      <c r="AJ57" s="9">
        <v>1</v>
      </c>
      <c r="AK57" s="9">
        <v>1</v>
      </c>
      <c r="AL57" s="9">
        <v>1</v>
      </c>
      <c r="AM57" s="9">
        <v>1</v>
      </c>
      <c r="AN57" s="9">
        <v>1</v>
      </c>
      <c r="AO57" s="9">
        <v>1</v>
      </c>
      <c r="AP57" s="9">
        <v>1</v>
      </c>
      <c r="AQ57" s="9">
        <v>1</v>
      </c>
      <c r="AR57" s="9">
        <v>1</v>
      </c>
      <c r="AS57" s="9">
        <v>1</v>
      </c>
      <c r="AT57" s="8"/>
    </row>
    <row r="58" spans="1:46" x14ac:dyDescent="0.2">
      <c r="A58" s="24"/>
      <c r="B58" s="24"/>
      <c r="C58" s="24"/>
      <c r="D58" s="10">
        <v>742</v>
      </c>
      <c r="E58" s="10">
        <v>68</v>
      </c>
      <c r="F58" s="10">
        <v>137</v>
      </c>
      <c r="G58" s="10">
        <v>137</v>
      </c>
      <c r="H58" s="10">
        <v>155</v>
      </c>
      <c r="I58" s="10">
        <v>230</v>
      </c>
      <c r="J58" s="10">
        <v>402</v>
      </c>
      <c r="K58" s="10">
        <v>332</v>
      </c>
      <c r="L58" s="10">
        <v>358</v>
      </c>
      <c r="M58" s="10">
        <v>245</v>
      </c>
      <c r="N58" s="10">
        <v>124</v>
      </c>
      <c r="O58" s="10">
        <v>9</v>
      </c>
      <c r="P58" s="10">
        <v>50</v>
      </c>
      <c r="Q58" s="10">
        <v>35</v>
      </c>
      <c r="R58" s="10">
        <v>144</v>
      </c>
      <c r="S58" s="10">
        <v>86</v>
      </c>
      <c r="T58" s="10">
        <v>116</v>
      </c>
      <c r="U58" s="10">
        <v>179</v>
      </c>
      <c r="V58" s="10">
        <v>132</v>
      </c>
      <c r="W58" s="10">
        <v>58</v>
      </c>
      <c r="X58" s="10">
        <v>40</v>
      </c>
      <c r="Y58" s="10">
        <v>36</v>
      </c>
      <c r="Z58" s="10">
        <v>128</v>
      </c>
      <c r="AA58" s="10">
        <v>127</v>
      </c>
      <c r="AB58" s="10">
        <v>78</v>
      </c>
      <c r="AC58" s="10">
        <v>275</v>
      </c>
      <c r="AD58" s="10">
        <v>38</v>
      </c>
      <c r="AE58" s="10">
        <v>104</v>
      </c>
      <c r="AF58" s="10">
        <v>133</v>
      </c>
      <c r="AG58" s="10">
        <v>270</v>
      </c>
      <c r="AH58" s="10">
        <v>188</v>
      </c>
      <c r="AI58" s="10">
        <v>6</v>
      </c>
      <c r="AJ58" s="10">
        <v>142</v>
      </c>
      <c r="AK58" s="10">
        <v>40</v>
      </c>
      <c r="AL58" s="10">
        <v>14</v>
      </c>
      <c r="AM58" s="10">
        <v>29</v>
      </c>
      <c r="AN58" s="10">
        <v>92</v>
      </c>
      <c r="AO58" s="10">
        <v>35</v>
      </c>
      <c r="AP58" s="10">
        <v>3</v>
      </c>
      <c r="AQ58" s="10">
        <v>24</v>
      </c>
      <c r="AR58" s="10">
        <v>6</v>
      </c>
      <c r="AS58" s="10">
        <v>357</v>
      </c>
      <c r="AT58" s="8"/>
    </row>
    <row r="59" spans="1:46" x14ac:dyDescent="0.2">
      <c r="A59" s="24"/>
      <c r="B59" s="24"/>
      <c r="C59" s="24"/>
      <c r="D59" s="11" t="s">
        <v>118</v>
      </c>
      <c r="E59" s="11" t="s">
        <v>118</v>
      </c>
      <c r="F59" s="11" t="s">
        <v>118</v>
      </c>
      <c r="G59" s="11" t="s">
        <v>118</v>
      </c>
      <c r="H59" s="11" t="s">
        <v>118</v>
      </c>
      <c r="I59" s="11" t="s">
        <v>118</v>
      </c>
      <c r="J59" s="11" t="s">
        <v>118</v>
      </c>
      <c r="K59" s="11" t="s">
        <v>118</v>
      </c>
      <c r="L59" s="11" t="s">
        <v>118</v>
      </c>
      <c r="M59" s="11" t="s">
        <v>118</v>
      </c>
      <c r="N59" s="11" t="s">
        <v>118</v>
      </c>
      <c r="O59" s="11" t="s">
        <v>118</v>
      </c>
      <c r="P59" s="11" t="s">
        <v>118</v>
      </c>
      <c r="Q59" s="11" t="s">
        <v>118</v>
      </c>
      <c r="R59" s="11" t="s">
        <v>118</v>
      </c>
      <c r="S59" s="11" t="s">
        <v>118</v>
      </c>
      <c r="T59" s="11" t="s">
        <v>118</v>
      </c>
      <c r="U59" s="11" t="s">
        <v>118</v>
      </c>
      <c r="V59" s="11" t="s">
        <v>118</v>
      </c>
      <c r="W59" s="11" t="s">
        <v>118</v>
      </c>
      <c r="X59" s="11" t="s">
        <v>118</v>
      </c>
      <c r="Y59" s="11" t="s">
        <v>118</v>
      </c>
      <c r="Z59" s="11" t="s">
        <v>118</v>
      </c>
      <c r="AA59" s="11" t="s">
        <v>118</v>
      </c>
      <c r="AB59" s="11" t="s">
        <v>118</v>
      </c>
      <c r="AC59" s="11" t="s">
        <v>118</v>
      </c>
      <c r="AD59" s="11" t="s">
        <v>118</v>
      </c>
      <c r="AE59" s="11" t="s">
        <v>118</v>
      </c>
      <c r="AF59" s="11" t="s">
        <v>118</v>
      </c>
      <c r="AG59" s="11" t="s">
        <v>118</v>
      </c>
      <c r="AH59" s="11" t="s">
        <v>118</v>
      </c>
      <c r="AI59" s="11" t="s">
        <v>118</v>
      </c>
      <c r="AJ59" s="11" t="s">
        <v>118</v>
      </c>
      <c r="AK59" s="11" t="s">
        <v>118</v>
      </c>
      <c r="AL59" s="11" t="s">
        <v>118</v>
      </c>
      <c r="AM59" s="11" t="s">
        <v>118</v>
      </c>
      <c r="AN59" s="11" t="s">
        <v>118</v>
      </c>
      <c r="AO59" s="11" t="s">
        <v>118</v>
      </c>
      <c r="AP59" s="11" t="s">
        <v>118</v>
      </c>
      <c r="AQ59" s="11" t="s">
        <v>118</v>
      </c>
      <c r="AR59" s="11" t="s">
        <v>118</v>
      </c>
      <c r="AS59" s="11" t="s">
        <v>118</v>
      </c>
      <c r="AT59" s="8"/>
    </row>
    <row r="60" spans="1:46" x14ac:dyDescent="0.2">
      <c r="A60" s="26"/>
      <c r="B60" s="23" t="s">
        <v>370</v>
      </c>
      <c r="C60" s="23" t="s">
        <v>336</v>
      </c>
      <c r="D60" s="9">
        <v>0.1165759990608</v>
      </c>
      <c r="E60" s="9">
        <v>0.1073991986335</v>
      </c>
      <c r="F60" s="9">
        <v>0.1206074438706</v>
      </c>
      <c r="G60" s="9">
        <v>0.14166906958869999</v>
      </c>
      <c r="H60" s="9">
        <v>9.4416816818689991E-2</v>
      </c>
      <c r="I60" s="9">
        <v>0.1153101745198</v>
      </c>
      <c r="J60" s="9">
        <v>0.1210338045425</v>
      </c>
      <c r="K60" s="9">
        <v>0.1142576196635</v>
      </c>
      <c r="L60" s="9">
        <v>0.1233516989121</v>
      </c>
      <c r="M60" s="9">
        <v>0.12244370151050001</v>
      </c>
      <c r="N60" s="9">
        <v>7.8335672526850003E-2</v>
      </c>
      <c r="O60" s="9">
        <v>0.28132853798590002</v>
      </c>
      <c r="P60" s="9">
        <v>5.466163333738E-2</v>
      </c>
      <c r="Q60" s="9">
        <v>0.15556960545859999</v>
      </c>
      <c r="R60" s="9">
        <v>0.14942918933820001</v>
      </c>
      <c r="S60" s="9">
        <v>8.7983110056509994E-2</v>
      </c>
      <c r="T60" s="9">
        <v>0.1227185724148</v>
      </c>
      <c r="U60" s="9">
        <v>0.1072386656968</v>
      </c>
      <c r="V60" s="9">
        <v>0.1275121162866</v>
      </c>
      <c r="W60" s="9">
        <v>0.35033570462239999</v>
      </c>
      <c r="X60" s="9">
        <v>0.1129895941955</v>
      </c>
      <c r="Y60" s="9">
        <v>0.16430197132679999</v>
      </c>
      <c r="Z60" s="9">
        <v>0.1540039395559</v>
      </c>
      <c r="AA60" s="9">
        <v>7.7186352575370001E-2</v>
      </c>
      <c r="AB60" s="9">
        <v>9.0077125350410001E-2</v>
      </c>
      <c r="AC60" s="9">
        <v>5.7651981768359999E-2</v>
      </c>
      <c r="AD60" s="9">
        <v>0.32314767312409998</v>
      </c>
      <c r="AE60" s="9">
        <v>0.1750145950093</v>
      </c>
      <c r="AF60" s="9">
        <v>0.14829992351810001</v>
      </c>
      <c r="AG60" s="9">
        <v>7.1887740038290002E-2</v>
      </c>
      <c r="AH60" s="9">
        <v>5.6561559160619987E-2</v>
      </c>
      <c r="AI60" s="9">
        <v>0</v>
      </c>
      <c r="AJ60" s="9">
        <v>0.2250718271089</v>
      </c>
      <c r="AK60" s="9">
        <v>0.12726479967609999</v>
      </c>
      <c r="AL60" s="9">
        <v>0</v>
      </c>
      <c r="AM60" s="9">
        <v>7.9564393197749994E-2</v>
      </c>
      <c r="AN60" s="9">
        <v>0.1034437970414</v>
      </c>
      <c r="AO60" s="9">
        <v>5.4658857072520002E-2</v>
      </c>
      <c r="AP60" s="9">
        <v>0.48394358315929997</v>
      </c>
      <c r="AQ60" s="9">
        <v>0.1503620592612</v>
      </c>
      <c r="AR60" s="9">
        <v>0</v>
      </c>
      <c r="AS60" s="9">
        <v>8.4164426664450009E-2</v>
      </c>
      <c r="AT60" s="8"/>
    </row>
    <row r="61" spans="1:46" x14ac:dyDescent="0.2">
      <c r="A61" s="24"/>
      <c r="B61" s="24"/>
      <c r="C61" s="24"/>
      <c r="D61" s="10">
        <v>82</v>
      </c>
      <c r="E61" s="10">
        <v>8</v>
      </c>
      <c r="F61" s="10">
        <v>14</v>
      </c>
      <c r="G61" s="10">
        <v>20</v>
      </c>
      <c r="H61" s="10">
        <v>12</v>
      </c>
      <c r="I61" s="10">
        <v>25</v>
      </c>
      <c r="J61" s="10">
        <v>41</v>
      </c>
      <c r="K61" s="10">
        <v>41</v>
      </c>
      <c r="L61" s="10">
        <v>44</v>
      </c>
      <c r="M61" s="10">
        <v>27</v>
      </c>
      <c r="N61" s="10">
        <v>7</v>
      </c>
      <c r="O61" s="10">
        <v>3</v>
      </c>
      <c r="P61" s="10">
        <v>3</v>
      </c>
      <c r="Q61" s="10">
        <v>7</v>
      </c>
      <c r="R61" s="10">
        <v>22</v>
      </c>
      <c r="S61" s="10">
        <v>6</v>
      </c>
      <c r="T61" s="10">
        <v>14</v>
      </c>
      <c r="U61" s="10">
        <v>17</v>
      </c>
      <c r="V61" s="10">
        <v>13</v>
      </c>
      <c r="W61" s="10">
        <v>21</v>
      </c>
      <c r="X61" s="10">
        <v>4</v>
      </c>
      <c r="Y61" s="10">
        <v>6</v>
      </c>
      <c r="Z61" s="10">
        <v>21</v>
      </c>
      <c r="AA61" s="10">
        <v>9</v>
      </c>
      <c r="AB61" s="10">
        <v>5</v>
      </c>
      <c r="AC61" s="10">
        <v>16</v>
      </c>
      <c r="AD61" s="10">
        <v>15</v>
      </c>
      <c r="AE61" s="10">
        <v>19</v>
      </c>
      <c r="AF61" s="10">
        <v>18</v>
      </c>
      <c r="AG61" s="10">
        <v>17</v>
      </c>
      <c r="AH61" s="10">
        <v>12</v>
      </c>
      <c r="AI61" s="10">
        <v>0</v>
      </c>
      <c r="AJ61" s="10">
        <v>31</v>
      </c>
      <c r="AK61" s="10">
        <v>7</v>
      </c>
      <c r="AL61" s="10">
        <v>0</v>
      </c>
      <c r="AM61" s="10">
        <v>3</v>
      </c>
      <c r="AN61" s="10">
        <v>9</v>
      </c>
      <c r="AO61" s="10">
        <v>2</v>
      </c>
      <c r="AP61" s="10">
        <v>1</v>
      </c>
      <c r="AQ61" s="10">
        <v>3</v>
      </c>
      <c r="AR61" s="10">
        <v>0</v>
      </c>
      <c r="AS61" s="10">
        <v>26</v>
      </c>
      <c r="AT61" s="8"/>
    </row>
    <row r="62" spans="1:46" x14ac:dyDescent="0.2">
      <c r="A62" s="24"/>
      <c r="B62" s="24"/>
      <c r="C62" s="24"/>
      <c r="D62" s="11" t="s">
        <v>118</v>
      </c>
      <c r="E62" s="11"/>
      <c r="F62" s="11"/>
      <c r="G62" s="11"/>
      <c r="H62" s="11"/>
      <c r="I62" s="11"/>
      <c r="J62" s="11"/>
      <c r="K62" s="11"/>
      <c r="L62" s="11"/>
      <c r="M62" s="11"/>
      <c r="N62" s="11"/>
      <c r="O62" s="11"/>
      <c r="P62" s="11"/>
      <c r="Q62" s="11"/>
      <c r="R62" s="11"/>
      <c r="S62" s="11"/>
      <c r="T62" s="11"/>
      <c r="U62" s="11"/>
      <c r="V62" s="11"/>
      <c r="W62" s="12" t="s">
        <v>309</v>
      </c>
      <c r="X62" s="11"/>
      <c r="Y62" s="11"/>
      <c r="Z62" s="11"/>
      <c r="AA62" s="11"/>
      <c r="AB62" s="11"/>
      <c r="AC62" s="11"/>
      <c r="AD62" s="12" t="s">
        <v>296</v>
      </c>
      <c r="AE62" s="11"/>
      <c r="AF62" s="11"/>
      <c r="AG62" s="11"/>
      <c r="AH62" s="11"/>
      <c r="AI62" s="11"/>
      <c r="AJ62" s="12" t="s">
        <v>164</v>
      </c>
      <c r="AK62" s="11"/>
      <c r="AL62" s="11"/>
      <c r="AM62" s="11"/>
      <c r="AN62" s="11"/>
      <c r="AO62" s="11"/>
      <c r="AP62" s="11"/>
      <c r="AQ62" s="11"/>
      <c r="AR62" s="11"/>
      <c r="AS62" s="11"/>
      <c r="AT62" s="8"/>
    </row>
    <row r="63" spans="1:46" x14ac:dyDescent="0.2">
      <c r="A63" s="26"/>
      <c r="B63" s="26"/>
      <c r="C63" s="23" t="s">
        <v>337</v>
      </c>
      <c r="D63" s="9">
        <v>0.24908772092190001</v>
      </c>
      <c r="E63" s="9">
        <v>0.17613727315550001</v>
      </c>
      <c r="F63" s="9">
        <v>0.2594011294263</v>
      </c>
      <c r="G63" s="9">
        <v>0.31172120502900003</v>
      </c>
      <c r="H63" s="9">
        <v>0.2487571101337</v>
      </c>
      <c r="I63" s="9">
        <v>0.25279286832179998</v>
      </c>
      <c r="J63" s="9">
        <v>0.21461854171219999</v>
      </c>
      <c r="K63" s="9">
        <v>0.28806076750679999</v>
      </c>
      <c r="L63" s="9">
        <v>0.27168820609700001</v>
      </c>
      <c r="M63" s="9">
        <v>0.21605822656920001</v>
      </c>
      <c r="N63" s="9">
        <v>0.27718782226799998</v>
      </c>
      <c r="O63" s="9">
        <v>0</v>
      </c>
      <c r="P63" s="9">
        <v>0.2312932401427</v>
      </c>
      <c r="Q63" s="9">
        <v>0.34903994703460001</v>
      </c>
      <c r="R63" s="9">
        <v>0.20773667244630001</v>
      </c>
      <c r="S63" s="9">
        <v>0.2467858521961</v>
      </c>
      <c r="T63" s="9">
        <v>0.2457289618573</v>
      </c>
      <c r="U63" s="9">
        <v>0.28981395038340002</v>
      </c>
      <c r="V63" s="9">
        <v>0.22127282622380001</v>
      </c>
      <c r="W63" s="9">
        <v>0.30935698751160001</v>
      </c>
      <c r="X63" s="9">
        <v>0.38791394540899998</v>
      </c>
      <c r="Y63" s="9">
        <v>0.31521099718279999</v>
      </c>
      <c r="Z63" s="9">
        <v>0.25970274018169998</v>
      </c>
      <c r="AA63" s="9">
        <v>0.25560198223609998</v>
      </c>
      <c r="AB63" s="9">
        <v>0.14770644309469999</v>
      </c>
      <c r="AC63" s="9">
        <v>0.208860484618</v>
      </c>
      <c r="AD63" s="9">
        <v>0.29250479936279999</v>
      </c>
      <c r="AE63" s="9">
        <v>0.37038626112119999</v>
      </c>
      <c r="AF63" s="9">
        <v>0.2813149617665</v>
      </c>
      <c r="AG63" s="9">
        <v>0.219758193139</v>
      </c>
      <c r="AH63" s="9">
        <v>0.1651822445434</v>
      </c>
      <c r="AI63" s="9">
        <v>0.52897589704620007</v>
      </c>
      <c r="AJ63" s="9">
        <v>0.31104315506469998</v>
      </c>
      <c r="AK63" s="9">
        <v>0.37996642644</v>
      </c>
      <c r="AL63" s="9">
        <v>0.44789070421580002</v>
      </c>
      <c r="AM63" s="9">
        <v>0.37292248866099997</v>
      </c>
      <c r="AN63" s="9">
        <v>0.200235733375</v>
      </c>
      <c r="AO63" s="9">
        <v>0.25778238178000001</v>
      </c>
      <c r="AP63" s="9">
        <v>0</v>
      </c>
      <c r="AQ63" s="9">
        <v>0.2886916636572</v>
      </c>
      <c r="AR63" s="9">
        <v>0</v>
      </c>
      <c r="AS63" s="9">
        <v>0.1988568002736</v>
      </c>
      <c r="AT63" s="8"/>
    </row>
    <row r="64" spans="1:46" x14ac:dyDescent="0.2">
      <c r="A64" s="24"/>
      <c r="B64" s="24"/>
      <c r="C64" s="24"/>
      <c r="D64" s="10">
        <v>171</v>
      </c>
      <c r="E64" s="10">
        <v>10</v>
      </c>
      <c r="F64" s="10">
        <v>33</v>
      </c>
      <c r="G64" s="10">
        <v>36</v>
      </c>
      <c r="H64" s="10">
        <v>37</v>
      </c>
      <c r="I64" s="10">
        <v>52</v>
      </c>
      <c r="J64" s="10">
        <v>81</v>
      </c>
      <c r="K64" s="10">
        <v>88</v>
      </c>
      <c r="L64" s="10">
        <v>96</v>
      </c>
      <c r="M64" s="10">
        <v>52</v>
      </c>
      <c r="N64" s="10">
        <v>23</v>
      </c>
      <c r="O64" s="10">
        <v>0</v>
      </c>
      <c r="P64" s="10">
        <v>11</v>
      </c>
      <c r="Q64" s="10">
        <v>10</v>
      </c>
      <c r="R64" s="10">
        <v>28</v>
      </c>
      <c r="S64" s="10">
        <v>24</v>
      </c>
      <c r="T64" s="10">
        <v>27</v>
      </c>
      <c r="U64" s="10">
        <v>46</v>
      </c>
      <c r="V64" s="10">
        <v>25</v>
      </c>
      <c r="W64" s="10">
        <v>15</v>
      </c>
      <c r="X64" s="10">
        <v>16</v>
      </c>
      <c r="Y64" s="10">
        <v>12</v>
      </c>
      <c r="Z64" s="10">
        <v>27</v>
      </c>
      <c r="AA64" s="10">
        <v>32</v>
      </c>
      <c r="AB64" s="10">
        <v>13</v>
      </c>
      <c r="AC64" s="10">
        <v>56</v>
      </c>
      <c r="AD64" s="10">
        <v>9</v>
      </c>
      <c r="AE64" s="10">
        <v>36</v>
      </c>
      <c r="AF64" s="10">
        <v>32</v>
      </c>
      <c r="AG64" s="10">
        <v>61</v>
      </c>
      <c r="AH64" s="10">
        <v>30</v>
      </c>
      <c r="AI64" s="10">
        <v>3</v>
      </c>
      <c r="AJ64" s="10">
        <v>44</v>
      </c>
      <c r="AK64" s="10">
        <v>11</v>
      </c>
      <c r="AL64" s="10">
        <v>5</v>
      </c>
      <c r="AM64" s="10">
        <v>8</v>
      </c>
      <c r="AN64" s="10">
        <v>14</v>
      </c>
      <c r="AO64" s="10">
        <v>8</v>
      </c>
      <c r="AP64" s="10">
        <v>0</v>
      </c>
      <c r="AQ64" s="10">
        <v>7</v>
      </c>
      <c r="AR64" s="10">
        <v>0</v>
      </c>
      <c r="AS64" s="10">
        <v>74</v>
      </c>
      <c r="AT64" s="8"/>
    </row>
    <row r="65" spans="1:46" x14ac:dyDescent="0.2">
      <c r="A65" s="24"/>
      <c r="B65" s="24"/>
      <c r="C65" s="24"/>
      <c r="D65" s="11" t="s">
        <v>118</v>
      </c>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2" t="s">
        <v>124</v>
      </c>
      <c r="AF65" s="11"/>
      <c r="AG65" s="11"/>
      <c r="AH65" s="11"/>
      <c r="AI65" s="11"/>
      <c r="AJ65" s="11"/>
      <c r="AK65" s="11"/>
      <c r="AL65" s="11"/>
      <c r="AM65" s="11"/>
      <c r="AN65" s="11"/>
      <c r="AO65" s="11"/>
      <c r="AP65" s="11"/>
      <c r="AQ65" s="11"/>
      <c r="AR65" s="11"/>
      <c r="AS65" s="11"/>
      <c r="AT65" s="8"/>
    </row>
    <row r="66" spans="1:46" x14ac:dyDescent="0.2">
      <c r="A66" s="26"/>
      <c r="B66" s="26"/>
      <c r="C66" s="23" t="s">
        <v>338</v>
      </c>
      <c r="D66" s="9">
        <v>0.29042847687079998</v>
      </c>
      <c r="E66" s="9">
        <v>0.48468465688939999</v>
      </c>
      <c r="F66" s="9">
        <v>0.27498125135520002</v>
      </c>
      <c r="G66" s="9">
        <v>0.18313011860360001</v>
      </c>
      <c r="H66" s="9">
        <v>0.32391031151439997</v>
      </c>
      <c r="I66" s="9">
        <v>0.23314821139479999</v>
      </c>
      <c r="J66" s="9">
        <v>0.30480075328290002</v>
      </c>
      <c r="K66" s="9">
        <v>0.26927119474939998</v>
      </c>
      <c r="L66" s="9">
        <v>0.25502411459829999</v>
      </c>
      <c r="M66" s="9">
        <v>0.28667366602810002</v>
      </c>
      <c r="N66" s="9">
        <v>0.36314616024419999</v>
      </c>
      <c r="O66" s="9">
        <v>0.48740915565019999</v>
      </c>
      <c r="P66" s="9">
        <v>0.40112555358599999</v>
      </c>
      <c r="Q66" s="9">
        <v>0.2029929847501</v>
      </c>
      <c r="R66" s="9">
        <v>0.30804124234149999</v>
      </c>
      <c r="S66" s="9">
        <v>0.25154803522269997</v>
      </c>
      <c r="T66" s="9">
        <v>0.30293913531490002</v>
      </c>
      <c r="U66" s="9">
        <v>0.23607095623470001</v>
      </c>
      <c r="V66" s="9">
        <v>0.33096563224879999</v>
      </c>
      <c r="W66" s="9">
        <v>0.26706803575010002</v>
      </c>
      <c r="X66" s="9">
        <v>0.39768727531499998</v>
      </c>
      <c r="Y66" s="9">
        <v>0.32058923184049998</v>
      </c>
      <c r="Z66" s="9">
        <v>0.26560645399779997</v>
      </c>
      <c r="AA66" s="9">
        <v>0.3449389058615</v>
      </c>
      <c r="AB66" s="9">
        <v>0.35744082205990002</v>
      </c>
      <c r="AC66" s="9">
        <v>0.22528855945660001</v>
      </c>
      <c r="AD66" s="9">
        <v>0.25352697608899999</v>
      </c>
      <c r="AE66" s="9">
        <v>0.34815802268860002</v>
      </c>
      <c r="AF66" s="9">
        <v>0.25634090008830002</v>
      </c>
      <c r="AG66" s="9">
        <v>0.3063851752581</v>
      </c>
      <c r="AH66" s="9">
        <v>0.27362491210110002</v>
      </c>
      <c r="AI66" s="9">
        <v>0.33330529453520003</v>
      </c>
      <c r="AJ66" s="9">
        <v>0.29670863444809997</v>
      </c>
      <c r="AK66" s="9">
        <v>0.26935210974029999</v>
      </c>
      <c r="AL66" s="9">
        <v>0.15533923404739999</v>
      </c>
      <c r="AM66" s="9">
        <v>0.1421814503812</v>
      </c>
      <c r="AN66" s="9">
        <v>0.32521378331959999</v>
      </c>
      <c r="AO66" s="9">
        <v>0.39022807497840001</v>
      </c>
      <c r="AP66" s="9">
        <v>0</v>
      </c>
      <c r="AQ66" s="9">
        <v>0.1671620221207</v>
      </c>
      <c r="AR66" s="9">
        <v>0.70059131966699995</v>
      </c>
      <c r="AS66" s="9">
        <v>0.29312637827600002</v>
      </c>
      <c r="AT66" s="8"/>
    </row>
    <row r="67" spans="1:46" x14ac:dyDescent="0.2">
      <c r="A67" s="24"/>
      <c r="B67" s="24"/>
      <c r="C67" s="24"/>
      <c r="D67" s="10">
        <v>201</v>
      </c>
      <c r="E67" s="10">
        <v>31</v>
      </c>
      <c r="F67" s="10">
        <v>43</v>
      </c>
      <c r="G67" s="10">
        <v>26</v>
      </c>
      <c r="H67" s="10">
        <v>47</v>
      </c>
      <c r="I67" s="10">
        <v>53</v>
      </c>
      <c r="J67" s="10">
        <v>114</v>
      </c>
      <c r="K67" s="10">
        <v>83</v>
      </c>
      <c r="L67" s="10">
        <v>86</v>
      </c>
      <c r="M67" s="10">
        <v>62</v>
      </c>
      <c r="N67" s="10">
        <v>47</v>
      </c>
      <c r="O67" s="10">
        <v>4</v>
      </c>
      <c r="P67" s="10">
        <v>19</v>
      </c>
      <c r="Q67" s="10">
        <v>8</v>
      </c>
      <c r="R67" s="10">
        <v>35</v>
      </c>
      <c r="S67" s="10">
        <v>17</v>
      </c>
      <c r="T67" s="10">
        <v>34</v>
      </c>
      <c r="U67" s="10">
        <v>42</v>
      </c>
      <c r="V67" s="10">
        <v>46</v>
      </c>
      <c r="W67" s="10">
        <v>16</v>
      </c>
      <c r="X67" s="10">
        <v>14</v>
      </c>
      <c r="Y67" s="10">
        <v>11</v>
      </c>
      <c r="Z67" s="10">
        <v>35</v>
      </c>
      <c r="AA67" s="10">
        <v>37</v>
      </c>
      <c r="AB67" s="10">
        <v>26</v>
      </c>
      <c r="AC67" s="10">
        <v>62</v>
      </c>
      <c r="AD67" s="10">
        <v>9</v>
      </c>
      <c r="AE67" s="10">
        <v>36</v>
      </c>
      <c r="AF67" s="10">
        <v>36</v>
      </c>
      <c r="AG67" s="10">
        <v>69</v>
      </c>
      <c r="AH67" s="10">
        <v>49</v>
      </c>
      <c r="AI67" s="10">
        <v>2</v>
      </c>
      <c r="AJ67" s="10">
        <v>40</v>
      </c>
      <c r="AK67" s="10">
        <v>11</v>
      </c>
      <c r="AL67" s="10">
        <v>3</v>
      </c>
      <c r="AM67" s="10">
        <v>4</v>
      </c>
      <c r="AN67" s="10">
        <v>24</v>
      </c>
      <c r="AO67" s="10">
        <v>12</v>
      </c>
      <c r="AP67" s="10">
        <v>0</v>
      </c>
      <c r="AQ67" s="10">
        <v>5</v>
      </c>
      <c r="AR67" s="10">
        <v>3</v>
      </c>
      <c r="AS67" s="10">
        <v>99</v>
      </c>
      <c r="AT67" s="8"/>
    </row>
    <row r="68" spans="1:46" x14ac:dyDescent="0.2">
      <c r="A68" s="24"/>
      <c r="B68" s="24"/>
      <c r="C68" s="24"/>
      <c r="D68" s="11" t="s">
        <v>118</v>
      </c>
      <c r="E68" s="12" t="s">
        <v>371</v>
      </c>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8"/>
    </row>
    <row r="69" spans="1:46" x14ac:dyDescent="0.2">
      <c r="A69" s="26"/>
      <c r="B69" s="26"/>
      <c r="C69" s="23" t="s">
        <v>339</v>
      </c>
      <c r="D69" s="9">
        <v>0.19378827012659999</v>
      </c>
      <c r="E69" s="9">
        <v>0.20767139253</v>
      </c>
      <c r="F69" s="9">
        <v>0.19034188901839999</v>
      </c>
      <c r="G69" s="9">
        <v>0.174936236701</v>
      </c>
      <c r="H69" s="9">
        <v>0.19306811250020001</v>
      </c>
      <c r="I69" s="9">
        <v>0.20096627941600001</v>
      </c>
      <c r="J69" s="9">
        <v>0.20188883908499999</v>
      </c>
      <c r="K69" s="9">
        <v>0.18623198511979999</v>
      </c>
      <c r="L69" s="9">
        <v>0.20805150577869999</v>
      </c>
      <c r="M69" s="9">
        <v>0.18853658941750001</v>
      </c>
      <c r="N69" s="9">
        <v>0.18173470545199999</v>
      </c>
      <c r="O69" s="9">
        <v>0</v>
      </c>
      <c r="P69" s="9">
        <v>0.11910535847669999</v>
      </c>
      <c r="Q69" s="9">
        <v>0.1010036900863</v>
      </c>
      <c r="R69" s="9">
        <v>0.25635040693720001</v>
      </c>
      <c r="S69" s="9">
        <v>0.20450343534410001</v>
      </c>
      <c r="T69" s="9">
        <v>0.19802450206280001</v>
      </c>
      <c r="U69" s="9">
        <v>0.239879265678</v>
      </c>
      <c r="V69" s="9">
        <v>0.12631052852620001</v>
      </c>
      <c r="W69" s="9">
        <v>4.9710710069350003E-2</v>
      </c>
      <c r="X69" s="9">
        <v>4.7767583567880002E-2</v>
      </c>
      <c r="Y69" s="9">
        <v>0.13540385158109999</v>
      </c>
      <c r="Z69" s="9">
        <v>0.14663727356039999</v>
      </c>
      <c r="AA69" s="9">
        <v>0.17896662880459999</v>
      </c>
      <c r="AB69" s="9">
        <v>0.242481245756</v>
      </c>
      <c r="AC69" s="9">
        <v>0.30180106193020001</v>
      </c>
      <c r="AD69" s="9">
        <v>7.1014417130619997E-2</v>
      </c>
      <c r="AE69" s="9">
        <v>7.7923815342519992E-2</v>
      </c>
      <c r="AF69" s="9">
        <v>0.1138662005361</v>
      </c>
      <c r="AG69" s="9">
        <v>0.25666674049249999</v>
      </c>
      <c r="AH69" s="9">
        <v>0.29251158260749999</v>
      </c>
      <c r="AI69" s="9">
        <v>0</v>
      </c>
      <c r="AJ69" s="9">
        <v>0.1083824865978</v>
      </c>
      <c r="AK69" s="9">
        <v>0.15746586938019999</v>
      </c>
      <c r="AL69" s="9">
        <v>0.2492265194344</v>
      </c>
      <c r="AM69" s="9">
        <v>0.24809631522469999</v>
      </c>
      <c r="AN69" s="9">
        <v>0.17402060681039999</v>
      </c>
      <c r="AO69" s="9">
        <v>0.19880645474049999</v>
      </c>
      <c r="AP69" s="9">
        <v>0.28341643148880002</v>
      </c>
      <c r="AQ69" s="9">
        <v>0.16558290030930001</v>
      </c>
      <c r="AR69" s="9">
        <v>0.1313508589888</v>
      </c>
      <c r="AS69" s="9">
        <v>0.23617312283270001</v>
      </c>
      <c r="AT69" s="8"/>
    </row>
    <row r="70" spans="1:46" x14ac:dyDescent="0.2">
      <c r="A70" s="24"/>
      <c r="B70" s="24"/>
      <c r="C70" s="24"/>
      <c r="D70" s="10">
        <v>159</v>
      </c>
      <c r="E70" s="10">
        <v>15</v>
      </c>
      <c r="F70" s="10">
        <v>29</v>
      </c>
      <c r="G70" s="10">
        <v>27</v>
      </c>
      <c r="H70" s="10">
        <v>33</v>
      </c>
      <c r="I70" s="10">
        <v>53</v>
      </c>
      <c r="J70" s="10">
        <v>90</v>
      </c>
      <c r="K70" s="10">
        <v>68</v>
      </c>
      <c r="L70" s="10">
        <v>79</v>
      </c>
      <c r="M70" s="10">
        <v>52</v>
      </c>
      <c r="N70" s="10">
        <v>26</v>
      </c>
      <c r="O70" s="10">
        <v>0</v>
      </c>
      <c r="P70" s="10">
        <v>5</v>
      </c>
      <c r="Q70" s="10">
        <v>2</v>
      </c>
      <c r="R70" s="10">
        <v>43</v>
      </c>
      <c r="S70" s="10">
        <v>18</v>
      </c>
      <c r="T70" s="10">
        <v>26</v>
      </c>
      <c r="U70" s="10">
        <v>44</v>
      </c>
      <c r="V70" s="10">
        <v>21</v>
      </c>
      <c r="W70" s="10">
        <v>3</v>
      </c>
      <c r="X70" s="10">
        <v>3</v>
      </c>
      <c r="Y70" s="10">
        <v>4</v>
      </c>
      <c r="Z70" s="10">
        <v>19</v>
      </c>
      <c r="AA70" s="10">
        <v>28</v>
      </c>
      <c r="AB70" s="10">
        <v>20</v>
      </c>
      <c r="AC70" s="10">
        <v>82</v>
      </c>
      <c r="AD70" s="10">
        <v>2</v>
      </c>
      <c r="AE70" s="10">
        <v>8</v>
      </c>
      <c r="AF70" s="10">
        <v>17</v>
      </c>
      <c r="AG70" s="10">
        <v>78</v>
      </c>
      <c r="AH70" s="10">
        <v>54</v>
      </c>
      <c r="AI70" s="10">
        <v>0</v>
      </c>
      <c r="AJ70" s="10">
        <v>16</v>
      </c>
      <c r="AK70" s="10">
        <v>7</v>
      </c>
      <c r="AL70" s="10">
        <v>3</v>
      </c>
      <c r="AM70" s="10">
        <v>7</v>
      </c>
      <c r="AN70" s="10">
        <v>21</v>
      </c>
      <c r="AO70" s="10">
        <v>9</v>
      </c>
      <c r="AP70" s="10">
        <v>1</v>
      </c>
      <c r="AQ70" s="10">
        <v>5</v>
      </c>
      <c r="AR70" s="10">
        <v>1</v>
      </c>
      <c r="AS70" s="10">
        <v>89</v>
      </c>
      <c r="AT70" s="8"/>
    </row>
    <row r="71" spans="1:46" x14ac:dyDescent="0.2">
      <c r="A71" s="24"/>
      <c r="B71" s="24"/>
      <c r="C71" s="24"/>
      <c r="D71" s="11" t="s">
        <v>118</v>
      </c>
      <c r="E71" s="11"/>
      <c r="F71" s="11"/>
      <c r="G71" s="11"/>
      <c r="H71" s="11"/>
      <c r="I71" s="11"/>
      <c r="J71" s="11"/>
      <c r="K71" s="11"/>
      <c r="L71" s="11"/>
      <c r="M71" s="11"/>
      <c r="N71" s="11"/>
      <c r="O71" s="11"/>
      <c r="P71" s="11"/>
      <c r="Q71" s="11"/>
      <c r="R71" s="11"/>
      <c r="S71" s="11"/>
      <c r="T71" s="11"/>
      <c r="U71" s="11"/>
      <c r="V71" s="11"/>
      <c r="W71" s="11"/>
      <c r="X71" s="11"/>
      <c r="Y71" s="11"/>
      <c r="Z71" s="11"/>
      <c r="AA71" s="11"/>
      <c r="AB71" s="11"/>
      <c r="AC71" s="12" t="s">
        <v>215</v>
      </c>
      <c r="AD71" s="11"/>
      <c r="AE71" s="11"/>
      <c r="AF71" s="11"/>
      <c r="AG71" s="12" t="s">
        <v>125</v>
      </c>
      <c r="AH71" s="12" t="s">
        <v>234</v>
      </c>
      <c r="AI71" s="11"/>
      <c r="AJ71" s="11"/>
      <c r="AK71" s="11"/>
      <c r="AL71" s="11"/>
      <c r="AM71" s="11"/>
      <c r="AN71" s="11"/>
      <c r="AO71" s="11"/>
      <c r="AP71" s="11"/>
      <c r="AQ71" s="11"/>
      <c r="AR71" s="11"/>
      <c r="AS71" s="11"/>
      <c r="AT71" s="8"/>
    </row>
    <row r="72" spans="1:46" x14ac:dyDescent="0.2">
      <c r="A72" s="26"/>
      <c r="B72" s="26"/>
      <c r="C72" s="23" t="s">
        <v>340</v>
      </c>
      <c r="D72" s="9">
        <v>0.1501195330199</v>
      </c>
      <c r="E72" s="9">
        <v>2.410747879152E-2</v>
      </c>
      <c r="F72" s="9">
        <v>0.1546682863295</v>
      </c>
      <c r="G72" s="9">
        <v>0.1885433700776</v>
      </c>
      <c r="H72" s="9">
        <v>0.13984764903310001</v>
      </c>
      <c r="I72" s="9">
        <v>0.1977824663477</v>
      </c>
      <c r="J72" s="9">
        <v>0.15765806137739999</v>
      </c>
      <c r="K72" s="9">
        <v>0.14217843296050001</v>
      </c>
      <c r="L72" s="9">
        <v>0.141884474614</v>
      </c>
      <c r="M72" s="9">
        <v>0.1862878164747</v>
      </c>
      <c r="N72" s="9">
        <v>9.9595639508990003E-2</v>
      </c>
      <c r="O72" s="9">
        <v>0.23126230636389999</v>
      </c>
      <c r="P72" s="9">
        <v>0.19381421445720001</v>
      </c>
      <c r="Q72" s="9">
        <v>0.1913937726704</v>
      </c>
      <c r="R72" s="9">
        <v>7.8442488936750002E-2</v>
      </c>
      <c r="S72" s="9">
        <v>0.20917956718049999</v>
      </c>
      <c r="T72" s="9">
        <v>0.1305888283502</v>
      </c>
      <c r="U72" s="9">
        <v>0.12699716200710001</v>
      </c>
      <c r="V72" s="9">
        <v>0.19393889671459999</v>
      </c>
      <c r="W72" s="9">
        <v>2.3528562046619999E-2</v>
      </c>
      <c r="X72" s="9">
        <v>5.3641601512569997E-2</v>
      </c>
      <c r="Y72" s="9">
        <v>6.4493948068710005E-2</v>
      </c>
      <c r="Z72" s="9">
        <v>0.17404959270420001</v>
      </c>
      <c r="AA72" s="9">
        <v>0.14330613052239999</v>
      </c>
      <c r="AB72" s="9">
        <v>0.1622943637391</v>
      </c>
      <c r="AC72" s="9">
        <v>0.20639791222699999</v>
      </c>
      <c r="AD72" s="9">
        <v>5.9806134293470002E-2</v>
      </c>
      <c r="AE72" s="9">
        <v>2.851730583848E-2</v>
      </c>
      <c r="AF72" s="9">
        <v>0.200178014091</v>
      </c>
      <c r="AG72" s="9">
        <v>0.14530215107219999</v>
      </c>
      <c r="AH72" s="9">
        <v>0.21211970158740001</v>
      </c>
      <c r="AI72" s="9">
        <v>0.13771880841869999</v>
      </c>
      <c r="AJ72" s="9">
        <v>5.8793896780510002E-2</v>
      </c>
      <c r="AK72" s="9">
        <v>6.5950794763369999E-2</v>
      </c>
      <c r="AL72" s="9">
        <v>0.14754354230239999</v>
      </c>
      <c r="AM72" s="9">
        <v>0.15723535253529999</v>
      </c>
      <c r="AN72" s="9">
        <v>0.19708607945359999</v>
      </c>
      <c r="AO72" s="9">
        <v>9.8524231428520001E-2</v>
      </c>
      <c r="AP72" s="9">
        <v>0.23263998535200001</v>
      </c>
      <c r="AQ72" s="9">
        <v>0.22820135465169999</v>
      </c>
      <c r="AR72" s="9">
        <v>0.16805782134409999</v>
      </c>
      <c r="AS72" s="9">
        <v>0.1876792719533</v>
      </c>
      <c r="AT72" s="8"/>
    </row>
    <row r="73" spans="1:46" x14ac:dyDescent="0.2">
      <c r="A73" s="24"/>
      <c r="B73" s="24"/>
      <c r="C73" s="24"/>
      <c r="D73" s="10">
        <v>124</v>
      </c>
      <c r="E73" s="10">
        <v>4</v>
      </c>
      <c r="F73" s="10">
        <v>18</v>
      </c>
      <c r="G73" s="10">
        <v>27</v>
      </c>
      <c r="H73" s="10">
        <v>25</v>
      </c>
      <c r="I73" s="10">
        <v>46</v>
      </c>
      <c r="J73" s="10">
        <v>71</v>
      </c>
      <c r="K73" s="10">
        <v>52</v>
      </c>
      <c r="L73" s="10">
        <v>50</v>
      </c>
      <c r="M73" s="10">
        <v>50</v>
      </c>
      <c r="N73" s="10">
        <v>21</v>
      </c>
      <c r="O73" s="10">
        <v>2</v>
      </c>
      <c r="P73" s="10">
        <v>12</v>
      </c>
      <c r="Q73" s="10">
        <v>8</v>
      </c>
      <c r="R73" s="10">
        <v>15</v>
      </c>
      <c r="S73" s="10">
        <v>21</v>
      </c>
      <c r="T73" s="10">
        <v>14</v>
      </c>
      <c r="U73" s="10">
        <v>27</v>
      </c>
      <c r="V73" s="10">
        <v>27</v>
      </c>
      <c r="W73" s="10">
        <v>2</v>
      </c>
      <c r="X73" s="10">
        <v>3</v>
      </c>
      <c r="Y73" s="10">
        <v>3</v>
      </c>
      <c r="Z73" s="10">
        <v>24</v>
      </c>
      <c r="AA73" s="10">
        <v>21</v>
      </c>
      <c r="AB73" s="10">
        <v>14</v>
      </c>
      <c r="AC73" s="10">
        <v>57</v>
      </c>
      <c r="AD73" s="10">
        <v>3</v>
      </c>
      <c r="AE73" s="10">
        <v>4</v>
      </c>
      <c r="AF73" s="10">
        <v>30</v>
      </c>
      <c r="AG73" s="10">
        <v>44</v>
      </c>
      <c r="AH73" s="10">
        <v>42</v>
      </c>
      <c r="AI73" s="10">
        <v>1</v>
      </c>
      <c r="AJ73" s="10">
        <v>10</v>
      </c>
      <c r="AK73" s="10">
        <v>4</v>
      </c>
      <c r="AL73" s="10">
        <v>3</v>
      </c>
      <c r="AM73" s="10">
        <v>6</v>
      </c>
      <c r="AN73" s="10">
        <v>24</v>
      </c>
      <c r="AO73" s="10">
        <v>4</v>
      </c>
      <c r="AP73" s="10">
        <v>1</v>
      </c>
      <c r="AQ73" s="10">
        <v>4</v>
      </c>
      <c r="AR73" s="10">
        <v>2</v>
      </c>
      <c r="AS73" s="10">
        <v>66</v>
      </c>
      <c r="AT73" s="8"/>
    </row>
    <row r="74" spans="1:46" x14ac:dyDescent="0.2">
      <c r="A74" s="24"/>
      <c r="B74" s="24"/>
      <c r="C74" s="24"/>
      <c r="D74" s="11" t="s">
        <v>118</v>
      </c>
      <c r="E74" s="11"/>
      <c r="F74" s="12" t="s">
        <v>119</v>
      </c>
      <c r="G74" s="12" t="s">
        <v>120</v>
      </c>
      <c r="H74" s="12" t="s">
        <v>119</v>
      </c>
      <c r="I74" s="12" t="s">
        <v>120</v>
      </c>
      <c r="J74" s="11"/>
      <c r="K74" s="11"/>
      <c r="L74" s="11"/>
      <c r="M74" s="11"/>
      <c r="N74" s="11"/>
      <c r="O74" s="11"/>
      <c r="P74" s="11"/>
      <c r="Q74" s="11"/>
      <c r="R74" s="11"/>
      <c r="S74" s="11"/>
      <c r="T74" s="11"/>
      <c r="U74" s="11"/>
      <c r="V74" s="11"/>
      <c r="W74" s="11"/>
      <c r="X74" s="11"/>
      <c r="Y74" s="11"/>
      <c r="Z74" s="12" t="s">
        <v>119</v>
      </c>
      <c r="AA74" s="11"/>
      <c r="AB74" s="11"/>
      <c r="AC74" s="12" t="s">
        <v>119</v>
      </c>
      <c r="AD74" s="11"/>
      <c r="AE74" s="11"/>
      <c r="AF74" s="12" t="s">
        <v>213</v>
      </c>
      <c r="AG74" s="12" t="s">
        <v>125</v>
      </c>
      <c r="AH74" s="12" t="s">
        <v>213</v>
      </c>
      <c r="AI74" s="11"/>
      <c r="AJ74" s="11"/>
      <c r="AK74" s="11"/>
      <c r="AL74" s="11"/>
      <c r="AM74" s="11"/>
      <c r="AN74" s="11"/>
      <c r="AO74" s="11"/>
      <c r="AP74" s="11"/>
      <c r="AQ74" s="11"/>
      <c r="AR74" s="11"/>
      <c r="AS74" s="12" t="s">
        <v>119</v>
      </c>
      <c r="AT74" s="8"/>
    </row>
    <row r="75" spans="1:46" x14ac:dyDescent="0.2">
      <c r="A75" s="26"/>
      <c r="B75" s="26"/>
      <c r="C75" s="23" t="s">
        <v>56</v>
      </c>
      <c r="D75" s="9">
        <v>1</v>
      </c>
      <c r="E75" s="9">
        <v>1</v>
      </c>
      <c r="F75" s="9">
        <v>1</v>
      </c>
      <c r="G75" s="9">
        <v>1</v>
      </c>
      <c r="H75" s="9">
        <v>1</v>
      </c>
      <c r="I75" s="9">
        <v>1</v>
      </c>
      <c r="J75" s="9">
        <v>1</v>
      </c>
      <c r="K75" s="9">
        <v>1</v>
      </c>
      <c r="L75" s="9">
        <v>1</v>
      </c>
      <c r="M75" s="9">
        <v>1</v>
      </c>
      <c r="N75" s="9">
        <v>1</v>
      </c>
      <c r="O75" s="9">
        <v>1</v>
      </c>
      <c r="P75" s="9">
        <v>1</v>
      </c>
      <c r="Q75" s="9">
        <v>1</v>
      </c>
      <c r="R75" s="9">
        <v>1</v>
      </c>
      <c r="S75" s="9">
        <v>1</v>
      </c>
      <c r="T75" s="9">
        <v>1</v>
      </c>
      <c r="U75" s="9">
        <v>1</v>
      </c>
      <c r="V75" s="9">
        <v>1</v>
      </c>
      <c r="W75" s="9">
        <v>1</v>
      </c>
      <c r="X75" s="9">
        <v>1</v>
      </c>
      <c r="Y75" s="9">
        <v>1</v>
      </c>
      <c r="Z75" s="9">
        <v>1</v>
      </c>
      <c r="AA75" s="9">
        <v>1</v>
      </c>
      <c r="AB75" s="9">
        <v>1</v>
      </c>
      <c r="AC75" s="9">
        <v>1</v>
      </c>
      <c r="AD75" s="9">
        <v>1</v>
      </c>
      <c r="AE75" s="9">
        <v>1</v>
      </c>
      <c r="AF75" s="9">
        <v>1</v>
      </c>
      <c r="AG75" s="9">
        <v>1</v>
      </c>
      <c r="AH75" s="9">
        <v>1</v>
      </c>
      <c r="AI75" s="9">
        <v>1</v>
      </c>
      <c r="AJ75" s="9">
        <v>1</v>
      </c>
      <c r="AK75" s="9">
        <v>1</v>
      </c>
      <c r="AL75" s="9">
        <v>1</v>
      </c>
      <c r="AM75" s="9">
        <v>1</v>
      </c>
      <c r="AN75" s="9">
        <v>1</v>
      </c>
      <c r="AO75" s="9">
        <v>1</v>
      </c>
      <c r="AP75" s="9">
        <v>1</v>
      </c>
      <c r="AQ75" s="9">
        <v>1</v>
      </c>
      <c r="AR75" s="9">
        <v>1</v>
      </c>
      <c r="AS75" s="9">
        <v>1</v>
      </c>
      <c r="AT75" s="8"/>
    </row>
    <row r="76" spans="1:46" x14ac:dyDescent="0.2">
      <c r="A76" s="24"/>
      <c r="B76" s="24"/>
      <c r="C76" s="24"/>
      <c r="D76" s="10">
        <v>737</v>
      </c>
      <c r="E76" s="10">
        <v>68</v>
      </c>
      <c r="F76" s="10">
        <v>137</v>
      </c>
      <c r="G76" s="10">
        <v>136</v>
      </c>
      <c r="H76" s="10">
        <v>154</v>
      </c>
      <c r="I76" s="10">
        <v>229</v>
      </c>
      <c r="J76" s="10">
        <v>397</v>
      </c>
      <c r="K76" s="10">
        <v>332</v>
      </c>
      <c r="L76" s="10">
        <v>355</v>
      </c>
      <c r="M76" s="10">
        <v>243</v>
      </c>
      <c r="N76" s="10">
        <v>124</v>
      </c>
      <c r="O76" s="10">
        <v>9</v>
      </c>
      <c r="P76" s="10">
        <v>50</v>
      </c>
      <c r="Q76" s="10">
        <v>35</v>
      </c>
      <c r="R76" s="10">
        <v>143</v>
      </c>
      <c r="S76" s="10">
        <v>86</v>
      </c>
      <c r="T76" s="10">
        <v>115</v>
      </c>
      <c r="U76" s="10">
        <v>176</v>
      </c>
      <c r="V76" s="10">
        <v>132</v>
      </c>
      <c r="W76" s="10">
        <v>57</v>
      </c>
      <c r="X76" s="10">
        <v>40</v>
      </c>
      <c r="Y76" s="10">
        <v>36</v>
      </c>
      <c r="Z76" s="10">
        <v>126</v>
      </c>
      <c r="AA76" s="10">
        <v>127</v>
      </c>
      <c r="AB76" s="10">
        <v>78</v>
      </c>
      <c r="AC76" s="10">
        <v>273</v>
      </c>
      <c r="AD76" s="10">
        <v>38</v>
      </c>
      <c r="AE76" s="10">
        <v>103</v>
      </c>
      <c r="AF76" s="10">
        <v>133</v>
      </c>
      <c r="AG76" s="10">
        <v>269</v>
      </c>
      <c r="AH76" s="10">
        <v>187</v>
      </c>
      <c r="AI76" s="10">
        <v>6</v>
      </c>
      <c r="AJ76" s="10">
        <v>141</v>
      </c>
      <c r="AK76" s="10">
        <v>40</v>
      </c>
      <c r="AL76" s="10">
        <v>14</v>
      </c>
      <c r="AM76" s="10">
        <v>28</v>
      </c>
      <c r="AN76" s="10">
        <v>92</v>
      </c>
      <c r="AO76" s="10">
        <v>35</v>
      </c>
      <c r="AP76" s="10">
        <v>3</v>
      </c>
      <c r="AQ76" s="10">
        <v>24</v>
      </c>
      <c r="AR76" s="10">
        <v>6</v>
      </c>
      <c r="AS76" s="10">
        <v>354</v>
      </c>
      <c r="AT76" s="8"/>
    </row>
    <row r="77" spans="1:46" x14ac:dyDescent="0.2">
      <c r="A77" s="24"/>
      <c r="B77" s="24"/>
      <c r="C77" s="24"/>
      <c r="D77" s="11" t="s">
        <v>118</v>
      </c>
      <c r="E77" s="11" t="s">
        <v>118</v>
      </c>
      <c r="F77" s="11" t="s">
        <v>118</v>
      </c>
      <c r="G77" s="11" t="s">
        <v>118</v>
      </c>
      <c r="H77" s="11" t="s">
        <v>118</v>
      </c>
      <c r="I77" s="11" t="s">
        <v>118</v>
      </c>
      <c r="J77" s="11" t="s">
        <v>118</v>
      </c>
      <c r="K77" s="11" t="s">
        <v>118</v>
      </c>
      <c r="L77" s="11" t="s">
        <v>118</v>
      </c>
      <c r="M77" s="11" t="s">
        <v>118</v>
      </c>
      <c r="N77" s="11" t="s">
        <v>118</v>
      </c>
      <c r="O77" s="11" t="s">
        <v>118</v>
      </c>
      <c r="P77" s="11" t="s">
        <v>118</v>
      </c>
      <c r="Q77" s="11" t="s">
        <v>118</v>
      </c>
      <c r="R77" s="11" t="s">
        <v>118</v>
      </c>
      <c r="S77" s="11" t="s">
        <v>118</v>
      </c>
      <c r="T77" s="11" t="s">
        <v>118</v>
      </c>
      <c r="U77" s="11" t="s">
        <v>118</v>
      </c>
      <c r="V77" s="11" t="s">
        <v>118</v>
      </c>
      <c r="W77" s="11" t="s">
        <v>118</v>
      </c>
      <c r="X77" s="11" t="s">
        <v>118</v>
      </c>
      <c r="Y77" s="11" t="s">
        <v>118</v>
      </c>
      <c r="Z77" s="11" t="s">
        <v>118</v>
      </c>
      <c r="AA77" s="11" t="s">
        <v>118</v>
      </c>
      <c r="AB77" s="11" t="s">
        <v>118</v>
      </c>
      <c r="AC77" s="11" t="s">
        <v>118</v>
      </c>
      <c r="AD77" s="11" t="s">
        <v>118</v>
      </c>
      <c r="AE77" s="11" t="s">
        <v>118</v>
      </c>
      <c r="AF77" s="11" t="s">
        <v>118</v>
      </c>
      <c r="AG77" s="11" t="s">
        <v>118</v>
      </c>
      <c r="AH77" s="11" t="s">
        <v>118</v>
      </c>
      <c r="AI77" s="11" t="s">
        <v>118</v>
      </c>
      <c r="AJ77" s="11" t="s">
        <v>118</v>
      </c>
      <c r="AK77" s="11" t="s">
        <v>118</v>
      </c>
      <c r="AL77" s="11" t="s">
        <v>118</v>
      </c>
      <c r="AM77" s="11" t="s">
        <v>118</v>
      </c>
      <c r="AN77" s="11" t="s">
        <v>118</v>
      </c>
      <c r="AO77" s="11" t="s">
        <v>118</v>
      </c>
      <c r="AP77" s="11" t="s">
        <v>118</v>
      </c>
      <c r="AQ77" s="11" t="s">
        <v>118</v>
      </c>
      <c r="AR77" s="11" t="s">
        <v>118</v>
      </c>
      <c r="AS77" s="11" t="s">
        <v>118</v>
      </c>
      <c r="AT77" s="8"/>
    </row>
    <row r="78" spans="1:46" x14ac:dyDescent="0.2">
      <c r="A78" s="26"/>
      <c r="B78" s="23" t="s">
        <v>372</v>
      </c>
      <c r="C78" s="23" t="s">
        <v>336</v>
      </c>
      <c r="D78" s="9">
        <v>0.21506631480560001</v>
      </c>
      <c r="E78" s="9">
        <v>0.16683083704669999</v>
      </c>
      <c r="F78" s="9">
        <v>0.19153861378760001</v>
      </c>
      <c r="G78" s="9">
        <v>0.20588461124849999</v>
      </c>
      <c r="H78" s="9">
        <v>0.29592898725029998</v>
      </c>
      <c r="I78" s="9">
        <v>0.19298982242150001</v>
      </c>
      <c r="J78" s="9">
        <v>0.28249761092050002</v>
      </c>
      <c r="K78" s="9">
        <v>0.1390179102812</v>
      </c>
      <c r="L78" s="9">
        <v>0.2298255997932</v>
      </c>
      <c r="M78" s="9">
        <v>0.23683006994040001</v>
      </c>
      <c r="N78" s="9">
        <v>0.14548731233959999</v>
      </c>
      <c r="O78" s="9">
        <v>0.1119646456906</v>
      </c>
      <c r="P78" s="9">
        <v>0.17606513260699999</v>
      </c>
      <c r="Q78" s="9">
        <v>0.42072367052080001</v>
      </c>
      <c r="R78" s="9">
        <v>0.17201714433509999</v>
      </c>
      <c r="S78" s="9">
        <v>0.18613874046189999</v>
      </c>
      <c r="T78" s="9">
        <v>0.21900402469909999</v>
      </c>
      <c r="U78" s="9">
        <v>0.19123717560670001</v>
      </c>
      <c r="V78" s="9">
        <v>0.26126949831879998</v>
      </c>
      <c r="W78" s="9">
        <v>0.11102797172080001</v>
      </c>
      <c r="X78" s="9">
        <v>3.9530504028469998E-2</v>
      </c>
      <c r="Y78" s="9">
        <v>8.9537107397210006E-2</v>
      </c>
      <c r="Z78" s="9">
        <v>0.2339123504059</v>
      </c>
      <c r="AA78" s="9">
        <v>0.15290362086190001</v>
      </c>
      <c r="AB78" s="9">
        <v>0.38226204126910002</v>
      </c>
      <c r="AC78" s="9">
        <v>0.28425982363489999</v>
      </c>
      <c r="AD78" s="9">
        <v>0.1150012560397</v>
      </c>
      <c r="AE78" s="9">
        <v>6.3562057896570004E-2</v>
      </c>
      <c r="AF78" s="9">
        <v>0.23468194222159999</v>
      </c>
      <c r="AG78" s="9">
        <v>0.24001196208559999</v>
      </c>
      <c r="AH78" s="9">
        <v>0.29308987265059999</v>
      </c>
      <c r="AI78" s="9">
        <v>0</v>
      </c>
      <c r="AJ78" s="9">
        <v>6.8820543629590003E-2</v>
      </c>
      <c r="AK78" s="9">
        <v>0.20492779631880001</v>
      </c>
      <c r="AL78" s="9">
        <v>0.18219317597189999</v>
      </c>
      <c r="AM78" s="9">
        <v>0.32867090985289998</v>
      </c>
      <c r="AN78" s="9">
        <v>0.29561519737620001</v>
      </c>
      <c r="AO78" s="9">
        <v>0.2019673384947</v>
      </c>
      <c r="AP78" s="9">
        <v>0.23263998535200001</v>
      </c>
      <c r="AQ78" s="9">
        <v>0.1801285880704</v>
      </c>
      <c r="AR78" s="9">
        <v>8.3974457924500007E-2</v>
      </c>
      <c r="AS78" s="9">
        <v>0.252785656114</v>
      </c>
      <c r="AT78" s="8"/>
    </row>
    <row r="79" spans="1:46" x14ac:dyDescent="0.2">
      <c r="A79" s="24"/>
      <c r="B79" s="24"/>
      <c r="C79" s="24"/>
      <c r="D79" s="10">
        <v>178</v>
      </c>
      <c r="E79" s="10">
        <v>15</v>
      </c>
      <c r="F79" s="10">
        <v>29</v>
      </c>
      <c r="G79" s="10">
        <v>32</v>
      </c>
      <c r="H79" s="10">
        <v>48</v>
      </c>
      <c r="I79" s="10">
        <v>49</v>
      </c>
      <c r="J79" s="10">
        <v>123</v>
      </c>
      <c r="K79" s="10">
        <v>54</v>
      </c>
      <c r="L79" s="10">
        <v>85</v>
      </c>
      <c r="M79" s="10">
        <v>64</v>
      </c>
      <c r="N79" s="10">
        <v>26</v>
      </c>
      <c r="O79" s="10">
        <v>1</v>
      </c>
      <c r="P79" s="10">
        <v>12</v>
      </c>
      <c r="Q79" s="10">
        <v>12</v>
      </c>
      <c r="R79" s="10">
        <v>29</v>
      </c>
      <c r="S79" s="10">
        <v>22</v>
      </c>
      <c r="T79" s="10">
        <v>28</v>
      </c>
      <c r="U79" s="10">
        <v>39</v>
      </c>
      <c r="V79" s="10">
        <v>36</v>
      </c>
      <c r="W79" s="10">
        <v>6</v>
      </c>
      <c r="X79" s="10">
        <v>2</v>
      </c>
      <c r="Y79" s="10">
        <v>4</v>
      </c>
      <c r="Z79" s="10">
        <v>30</v>
      </c>
      <c r="AA79" s="10">
        <v>24</v>
      </c>
      <c r="AB79" s="10">
        <v>27</v>
      </c>
      <c r="AC79" s="10">
        <v>85</v>
      </c>
      <c r="AD79" s="10">
        <v>5</v>
      </c>
      <c r="AE79" s="10">
        <v>8</v>
      </c>
      <c r="AF79" s="10">
        <v>33</v>
      </c>
      <c r="AG79" s="10">
        <v>72</v>
      </c>
      <c r="AH79" s="10">
        <v>60</v>
      </c>
      <c r="AI79" s="10">
        <v>0</v>
      </c>
      <c r="AJ79" s="10">
        <v>12</v>
      </c>
      <c r="AK79" s="10">
        <v>6</v>
      </c>
      <c r="AL79" s="10">
        <v>3</v>
      </c>
      <c r="AM79" s="10">
        <v>10</v>
      </c>
      <c r="AN79" s="10">
        <v>34</v>
      </c>
      <c r="AO79" s="10">
        <v>10</v>
      </c>
      <c r="AP79" s="10">
        <v>1</v>
      </c>
      <c r="AQ79" s="10">
        <v>4</v>
      </c>
      <c r="AR79" s="10">
        <v>1</v>
      </c>
      <c r="AS79" s="10">
        <v>97</v>
      </c>
      <c r="AT79" s="8"/>
    </row>
    <row r="80" spans="1:46" x14ac:dyDescent="0.2">
      <c r="A80" s="24"/>
      <c r="B80" s="24"/>
      <c r="C80" s="24"/>
      <c r="D80" s="11" t="s">
        <v>118</v>
      </c>
      <c r="E80" s="11"/>
      <c r="F80" s="11"/>
      <c r="G80" s="11"/>
      <c r="H80" s="11"/>
      <c r="I80" s="11"/>
      <c r="J80" s="12" t="s">
        <v>213</v>
      </c>
      <c r="K80" s="11"/>
      <c r="L80" s="11"/>
      <c r="M80" s="11"/>
      <c r="N80" s="11"/>
      <c r="O80" s="11"/>
      <c r="P80" s="11"/>
      <c r="Q80" s="11"/>
      <c r="R80" s="11"/>
      <c r="S80" s="11"/>
      <c r="T80" s="11"/>
      <c r="U80" s="11"/>
      <c r="V80" s="11"/>
      <c r="W80" s="11"/>
      <c r="X80" s="11"/>
      <c r="Y80" s="11"/>
      <c r="Z80" s="11"/>
      <c r="AA80" s="11"/>
      <c r="AB80" s="12" t="s">
        <v>373</v>
      </c>
      <c r="AC80" s="12" t="s">
        <v>125</v>
      </c>
      <c r="AD80" s="11"/>
      <c r="AE80" s="11"/>
      <c r="AF80" s="12" t="s">
        <v>125</v>
      </c>
      <c r="AG80" s="12" t="s">
        <v>125</v>
      </c>
      <c r="AH80" s="12" t="s">
        <v>213</v>
      </c>
      <c r="AI80" s="11"/>
      <c r="AJ80" s="11"/>
      <c r="AK80" s="11"/>
      <c r="AL80" s="11"/>
      <c r="AM80" s="12" t="s">
        <v>119</v>
      </c>
      <c r="AN80" s="12" t="s">
        <v>120</v>
      </c>
      <c r="AO80" s="11"/>
      <c r="AP80" s="11"/>
      <c r="AQ80" s="11"/>
      <c r="AR80" s="11"/>
      <c r="AS80" s="12" t="s">
        <v>120</v>
      </c>
      <c r="AT80" s="8"/>
    </row>
    <row r="81" spans="1:46" x14ac:dyDescent="0.2">
      <c r="A81" s="26"/>
      <c r="B81" s="26"/>
      <c r="C81" s="23" t="s">
        <v>337</v>
      </c>
      <c r="D81" s="9">
        <v>0.30716385664419998</v>
      </c>
      <c r="E81" s="9">
        <v>0.31262107740560002</v>
      </c>
      <c r="F81" s="9">
        <v>0.28352218485340003</v>
      </c>
      <c r="G81" s="9">
        <v>0.32839005027860002</v>
      </c>
      <c r="H81" s="9">
        <v>0.27231988984779998</v>
      </c>
      <c r="I81" s="9">
        <v>0.3250225501706</v>
      </c>
      <c r="J81" s="9">
        <v>0.29871740763299998</v>
      </c>
      <c r="K81" s="9">
        <v>0.31828941997959997</v>
      </c>
      <c r="L81" s="9">
        <v>0.31910145220239999</v>
      </c>
      <c r="M81" s="9">
        <v>0.2829333166029</v>
      </c>
      <c r="N81" s="9">
        <v>0.32395308722310001</v>
      </c>
      <c r="O81" s="9">
        <v>0.194176160264</v>
      </c>
      <c r="P81" s="9">
        <v>0.2135994728133</v>
      </c>
      <c r="Q81" s="9">
        <v>0.17559209716400001</v>
      </c>
      <c r="R81" s="9">
        <v>0.31251967958409999</v>
      </c>
      <c r="S81" s="9">
        <v>0.36342594301019998</v>
      </c>
      <c r="T81" s="9">
        <v>0.35225656381300002</v>
      </c>
      <c r="U81" s="9">
        <v>0.33059132982270001</v>
      </c>
      <c r="V81" s="9">
        <v>0.2832281030728</v>
      </c>
      <c r="W81" s="9">
        <v>7.7742832787990004E-2</v>
      </c>
      <c r="X81" s="9">
        <v>0.15704532979489999</v>
      </c>
      <c r="Y81" s="9">
        <v>0.29375684585220002</v>
      </c>
      <c r="Z81" s="9">
        <v>0.25815349209790001</v>
      </c>
      <c r="AA81" s="9">
        <v>0.36310477870800001</v>
      </c>
      <c r="AB81" s="9">
        <v>0.29830723575750001</v>
      </c>
      <c r="AC81" s="9">
        <v>0.39853301540079999</v>
      </c>
      <c r="AD81" s="9">
        <v>7.742943380016E-2</v>
      </c>
      <c r="AE81" s="9">
        <v>0.25419266814379998</v>
      </c>
      <c r="AF81" s="9">
        <v>0.21853708731480001</v>
      </c>
      <c r="AG81" s="9">
        <v>0.37443643460089998</v>
      </c>
      <c r="AH81" s="9">
        <v>0.3970084922214</v>
      </c>
      <c r="AI81" s="9">
        <v>0</v>
      </c>
      <c r="AJ81" s="9">
        <v>0.2018081105332</v>
      </c>
      <c r="AK81" s="9">
        <v>0.13711396163090001</v>
      </c>
      <c r="AL81" s="9">
        <v>0.32274973758949999</v>
      </c>
      <c r="AM81" s="9">
        <v>0.27428913009290001</v>
      </c>
      <c r="AN81" s="9">
        <v>0.40697704673390001</v>
      </c>
      <c r="AO81" s="9">
        <v>0.32609411454289999</v>
      </c>
      <c r="AP81" s="9">
        <v>0.28341643148880002</v>
      </c>
      <c r="AQ81" s="9">
        <v>0.35328031556990003</v>
      </c>
      <c r="AR81" s="9">
        <v>0.76221435729880005</v>
      </c>
      <c r="AS81" s="9">
        <v>0.33980126930639998</v>
      </c>
      <c r="AT81" s="8"/>
    </row>
    <row r="82" spans="1:46" x14ac:dyDescent="0.2">
      <c r="A82" s="24"/>
      <c r="B82" s="24"/>
      <c r="C82" s="24"/>
      <c r="D82" s="10">
        <v>236</v>
      </c>
      <c r="E82" s="10">
        <v>22</v>
      </c>
      <c r="F82" s="10">
        <v>41</v>
      </c>
      <c r="G82" s="10">
        <v>43</v>
      </c>
      <c r="H82" s="10">
        <v>44</v>
      </c>
      <c r="I82" s="10">
        <v>80</v>
      </c>
      <c r="J82" s="10">
        <v>125</v>
      </c>
      <c r="K82" s="10">
        <v>109</v>
      </c>
      <c r="L82" s="10">
        <v>118</v>
      </c>
      <c r="M82" s="10">
        <v>76</v>
      </c>
      <c r="N82" s="10">
        <v>38</v>
      </c>
      <c r="O82" s="10">
        <v>2</v>
      </c>
      <c r="P82" s="10">
        <v>11</v>
      </c>
      <c r="Q82" s="10">
        <v>5</v>
      </c>
      <c r="R82" s="10">
        <v>50</v>
      </c>
      <c r="S82" s="10">
        <v>30</v>
      </c>
      <c r="T82" s="10">
        <v>38</v>
      </c>
      <c r="U82" s="10">
        <v>65</v>
      </c>
      <c r="V82" s="10">
        <v>37</v>
      </c>
      <c r="W82" s="10">
        <v>5</v>
      </c>
      <c r="X82" s="10">
        <v>7</v>
      </c>
      <c r="Y82" s="10">
        <v>9</v>
      </c>
      <c r="Z82" s="10">
        <v>31</v>
      </c>
      <c r="AA82" s="10">
        <v>49</v>
      </c>
      <c r="AB82" s="10">
        <v>22</v>
      </c>
      <c r="AC82" s="10">
        <v>113</v>
      </c>
      <c r="AD82" s="10">
        <v>4</v>
      </c>
      <c r="AE82" s="10">
        <v>22</v>
      </c>
      <c r="AF82" s="10">
        <v>32</v>
      </c>
      <c r="AG82" s="10">
        <v>105</v>
      </c>
      <c r="AH82" s="10">
        <v>72</v>
      </c>
      <c r="AI82" s="10">
        <v>0</v>
      </c>
      <c r="AJ82" s="10">
        <v>31</v>
      </c>
      <c r="AK82" s="10">
        <v>10</v>
      </c>
      <c r="AL82" s="10">
        <v>6</v>
      </c>
      <c r="AM82" s="10">
        <v>10</v>
      </c>
      <c r="AN82" s="10">
        <v>31</v>
      </c>
      <c r="AO82" s="10">
        <v>13</v>
      </c>
      <c r="AP82" s="10">
        <v>1</v>
      </c>
      <c r="AQ82" s="10">
        <v>8</v>
      </c>
      <c r="AR82" s="10">
        <v>3</v>
      </c>
      <c r="AS82" s="10">
        <v>123</v>
      </c>
      <c r="AT82" s="8"/>
    </row>
    <row r="83" spans="1:46" x14ac:dyDescent="0.2">
      <c r="A83" s="24"/>
      <c r="B83" s="24"/>
      <c r="C83" s="24"/>
      <c r="D83" s="11" t="s">
        <v>118</v>
      </c>
      <c r="E83" s="11"/>
      <c r="F83" s="11"/>
      <c r="G83" s="11"/>
      <c r="H83" s="11"/>
      <c r="I83" s="11"/>
      <c r="J83" s="11"/>
      <c r="K83" s="11"/>
      <c r="L83" s="11"/>
      <c r="M83" s="11"/>
      <c r="N83" s="11"/>
      <c r="O83" s="11"/>
      <c r="P83" s="11"/>
      <c r="Q83" s="11"/>
      <c r="R83" s="11"/>
      <c r="S83" s="11"/>
      <c r="T83" s="11"/>
      <c r="U83" s="11"/>
      <c r="V83" s="11"/>
      <c r="W83" s="11"/>
      <c r="X83" s="11"/>
      <c r="Y83" s="11"/>
      <c r="Z83" s="11"/>
      <c r="AA83" s="12" t="s">
        <v>119</v>
      </c>
      <c r="AB83" s="11"/>
      <c r="AC83" s="12" t="s">
        <v>120</v>
      </c>
      <c r="AD83" s="11"/>
      <c r="AE83" s="11"/>
      <c r="AF83" s="11"/>
      <c r="AG83" s="12" t="s">
        <v>119</v>
      </c>
      <c r="AH83" s="12" t="s">
        <v>120</v>
      </c>
      <c r="AI83" s="11"/>
      <c r="AJ83" s="11"/>
      <c r="AK83" s="11"/>
      <c r="AL83" s="11"/>
      <c r="AM83" s="11"/>
      <c r="AN83" s="11"/>
      <c r="AO83" s="11"/>
      <c r="AP83" s="11"/>
      <c r="AQ83" s="11"/>
      <c r="AR83" s="12" t="s">
        <v>215</v>
      </c>
      <c r="AS83" s="11"/>
      <c r="AT83" s="8"/>
    </row>
    <row r="84" spans="1:46" x14ac:dyDescent="0.2">
      <c r="A84" s="26"/>
      <c r="B84" s="26"/>
      <c r="C84" s="23" t="s">
        <v>338</v>
      </c>
      <c r="D84" s="9">
        <v>0.21418648245569999</v>
      </c>
      <c r="E84" s="9">
        <v>0.34333706249820001</v>
      </c>
      <c r="F84" s="9">
        <v>0.22689284187610001</v>
      </c>
      <c r="G84" s="9">
        <v>0.1980425141621</v>
      </c>
      <c r="H84" s="9">
        <v>0.1630882639192</v>
      </c>
      <c r="I84" s="9">
        <v>0.188614616327</v>
      </c>
      <c r="J84" s="9">
        <v>0.20801982771249999</v>
      </c>
      <c r="K84" s="9">
        <v>0.22049664317680001</v>
      </c>
      <c r="L84" s="9">
        <v>0.17967442498130001</v>
      </c>
      <c r="M84" s="9">
        <v>0.26172542225169998</v>
      </c>
      <c r="N84" s="9">
        <v>0.21675337468110001</v>
      </c>
      <c r="O84" s="9">
        <v>0.30056601036890002</v>
      </c>
      <c r="P84" s="9">
        <v>0.3484045033573</v>
      </c>
      <c r="Q84" s="9">
        <v>0.21034688072320001</v>
      </c>
      <c r="R84" s="9">
        <v>0.27463387581490001</v>
      </c>
      <c r="S84" s="9">
        <v>0.14159401003120001</v>
      </c>
      <c r="T84" s="9">
        <v>0.16204624125690001</v>
      </c>
      <c r="U84" s="9">
        <v>0.16568371863840001</v>
      </c>
      <c r="V84" s="9">
        <v>0.2421673618181</v>
      </c>
      <c r="W84" s="9">
        <v>0.20679510637029999</v>
      </c>
      <c r="X84" s="9">
        <v>0.41020458087680001</v>
      </c>
      <c r="Y84" s="9">
        <v>0.30750621326150002</v>
      </c>
      <c r="Z84" s="9">
        <v>0.16200647447239999</v>
      </c>
      <c r="AA84" s="9">
        <v>0.25147930450549999</v>
      </c>
      <c r="AB84" s="9">
        <v>0.21784157811499999</v>
      </c>
      <c r="AC84" s="9">
        <v>0.16408735328070001</v>
      </c>
      <c r="AD84" s="9">
        <v>0.1522948845764</v>
      </c>
      <c r="AE84" s="9">
        <v>0.22788676632589999</v>
      </c>
      <c r="AF84" s="9">
        <v>0.27097598807910001</v>
      </c>
      <c r="AG84" s="9">
        <v>0.21025364108899999</v>
      </c>
      <c r="AH84" s="9">
        <v>0.16247112149820001</v>
      </c>
      <c r="AI84" s="9">
        <v>0.55500282337590001</v>
      </c>
      <c r="AJ84" s="9">
        <v>0.31035040723430002</v>
      </c>
      <c r="AK84" s="9">
        <v>0.26426913697999999</v>
      </c>
      <c r="AL84" s="9">
        <v>0.36810141075269998</v>
      </c>
      <c r="AM84" s="9">
        <v>4.3555169513689998E-2</v>
      </c>
      <c r="AN84" s="9">
        <v>0.1042850103722</v>
      </c>
      <c r="AO84" s="9">
        <v>0.31241317552999998</v>
      </c>
      <c r="AP84" s="9">
        <v>0</v>
      </c>
      <c r="AQ84" s="9">
        <v>0.1827461190538</v>
      </c>
      <c r="AR84" s="9">
        <v>6.9727821357069994E-2</v>
      </c>
      <c r="AS84" s="9">
        <v>0.1995733958243</v>
      </c>
      <c r="AT84" s="8"/>
    </row>
    <row r="85" spans="1:46" x14ac:dyDescent="0.2">
      <c r="A85" s="24"/>
      <c r="B85" s="24"/>
      <c r="C85" s="24"/>
      <c r="D85" s="10">
        <v>155</v>
      </c>
      <c r="E85" s="10">
        <v>21</v>
      </c>
      <c r="F85" s="10">
        <v>35</v>
      </c>
      <c r="G85" s="10">
        <v>28</v>
      </c>
      <c r="H85" s="10">
        <v>28</v>
      </c>
      <c r="I85" s="10">
        <v>42</v>
      </c>
      <c r="J85" s="10">
        <v>84</v>
      </c>
      <c r="K85" s="10">
        <v>69</v>
      </c>
      <c r="L85" s="10">
        <v>72</v>
      </c>
      <c r="M85" s="10">
        <v>52</v>
      </c>
      <c r="N85" s="10">
        <v>29</v>
      </c>
      <c r="O85" s="10">
        <v>2</v>
      </c>
      <c r="P85" s="10">
        <v>12</v>
      </c>
      <c r="Q85" s="10">
        <v>10</v>
      </c>
      <c r="R85" s="10">
        <v>35</v>
      </c>
      <c r="S85" s="10">
        <v>11</v>
      </c>
      <c r="T85" s="10">
        <v>26</v>
      </c>
      <c r="U85" s="10">
        <v>30</v>
      </c>
      <c r="V85" s="10">
        <v>31</v>
      </c>
      <c r="W85" s="10">
        <v>14</v>
      </c>
      <c r="X85" s="10">
        <v>15</v>
      </c>
      <c r="Y85" s="10">
        <v>11</v>
      </c>
      <c r="Z85" s="10">
        <v>22</v>
      </c>
      <c r="AA85" s="10">
        <v>30</v>
      </c>
      <c r="AB85" s="10">
        <v>22</v>
      </c>
      <c r="AC85" s="10">
        <v>41</v>
      </c>
      <c r="AD85" s="10">
        <v>5</v>
      </c>
      <c r="AE85" s="10">
        <v>26</v>
      </c>
      <c r="AF85" s="10">
        <v>36</v>
      </c>
      <c r="AG85" s="10">
        <v>52</v>
      </c>
      <c r="AH85" s="10">
        <v>32</v>
      </c>
      <c r="AI85" s="10">
        <v>3</v>
      </c>
      <c r="AJ85" s="10">
        <v>41</v>
      </c>
      <c r="AK85" s="10">
        <v>10</v>
      </c>
      <c r="AL85" s="10">
        <v>3</v>
      </c>
      <c r="AM85" s="10">
        <v>2</v>
      </c>
      <c r="AN85" s="10">
        <v>10</v>
      </c>
      <c r="AO85" s="10">
        <v>8</v>
      </c>
      <c r="AP85" s="10">
        <v>0</v>
      </c>
      <c r="AQ85" s="10">
        <v>6</v>
      </c>
      <c r="AR85" s="10">
        <v>1</v>
      </c>
      <c r="AS85" s="10">
        <v>74</v>
      </c>
      <c r="AT85" s="8"/>
    </row>
    <row r="86" spans="1:46" x14ac:dyDescent="0.2">
      <c r="A86" s="24"/>
      <c r="B86" s="24"/>
      <c r="C86" s="24"/>
      <c r="D86" s="11" t="s">
        <v>118</v>
      </c>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2" t="s">
        <v>124</v>
      </c>
      <c r="AK86" s="11"/>
      <c r="AL86" s="11"/>
      <c r="AM86" s="11"/>
      <c r="AN86" s="11"/>
      <c r="AO86" s="11"/>
      <c r="AP86" s="11"/>
      <c r="AQ86" s="11"/>
      <c r="AR86" s="11"/>
      <c r="AS86" s="11"/>
      <c r="AT86" s="8"/>
    </row>
    <row r="87" spans="1:46" x14ac:dyDescent="0.2">
      <c r="A87" s="26"/>
      <c r="B87" s="26"/>
      <c r="C87" s="23" t="s">
        <v>339</v>
      </c>
      <c r="D87" s="9">
        <v>0.15563913378120001</v>
      </c>
      <c r="E87" s="9">
        <v>0.1298202998727</v>
      </c>
      <c r="F87" s="9">
        <v>0.25612196482819999</v>
      </c>
      <c r="G87" s="9">
        <v>0.13961680701080001</v>
      </c>
      <c r="H87" s="9">
        <v>0.1560724336813</v>
      </c>
      <c r="I87" s="9">
        <v>0.13374213162500001</v>
      </c>
      <c r="J87" s="9">
        <v>0.13512029606539999</v>
      </c>
      <c r="K87" s="9">
        <v>0.17429366592660001</v>
      </c>
      <c r="L87" s="9">
        <v>0.15919215518390001</v>
      </c>
      <c r="M87" s="9">
        <v>0.12708701286410001</v>
      </c>
      <c r="N87" s="9">
        <v>0.1964629477996</v>
      </c>
      <c r="O87" s="9">
        <v>0.18524315736899999</v>
      </c>
      <c r="P87" s="9">
        <v>0.15402105476</v>
      </c>
      <c r="Q87" s="9">
        <v>9.3391210248109993E-2</v>
      </c>
      <c r="R87" s="9">
        <v>0.1263239474367</v>
      </c>
      <c r="S87" s="9">
        <v>0.1749056713056</v>
      </c>
      <c r="T87" s="9">
        <v>0.1657567167449</v>
      </c>
      <c r="U87" s="9">
        <v>0.22057264018530001</v>
      </c>
      <c r="V87" s="9">
        <v>0.10255543199890001</v>
      </c>
      <c r="W87" s="9">
        <v>0.28579220436309999</v>
      </c>
      <c r="X87" s="9">
        <v>0.24913303200110001</v>
      </c>
      <c r="Y87" s="9">
        <v>0.12761706137000001</v>
      </c>
      <c r="Z87" s="9">
        <v>0.13122209478550001</v>
      </c>
      <c r="AA87" s="9">
        <v>0.16775987441199999</v>
      </c>
      <c r="AB87" s="9">
        <v>8.9129860949330009E-2</v>
      </c>
      <c r="AC87" s="9">
        <v>0.13415961822129999</v>
      </c>
      <c r="AD87" s="9">
        <v>0.28669682307139999</v>
      </c>
      <c r="AE87" s="9">
        <v>0.25432055996019998</v>
      </c>
      <c r="AF87" s="9">
        <v>0.1118545588236</v>
      </c>
      <c r="AG87" s="9">
        <v>0.1234016673527</v>
      </c>
      <c r="AH87" s="9">
        <v>0.14426450571069999</v>
      </c>
      <c r="AI87" s="9">
        <v>0.1070707133027</v>
      </c>
      <c r="AJ87" s="9">
        <v>0.22318847058909999</v>
      </c>
      <c r="AK87" s="9">
        <v>0.21280204778709999</v>
      </c>
      <c r="AL87" s="9">
        <v>7.8387393333120003E-2</v>
      </c>
      <c r="AM87" s="9">
        <v>0.2630221159101</v>
      </c>
      <c r="AN87" s="9">
        <v>8.2196365853739989E-2</v>
      </c>
      <c r="AO87" s="9">
        <v>0.11646302126370001</v>
      </c>
      <c r="AP87" s="9">
        <v>0</v>
      </c>
      <c r="AQ87" s="9">
        <v>0.16472975108080001</v>
      </c>
      <c r="AR87" s="9">
        <v>0</v>
      </c>
      <c r="AS87" s="9">
        <v>0.14042084570089999</v>
      </c>
      <c r="AT87" s="8"/>
    </row>
    <row r="88" spans="1:46" x14ac:dyDescent="0.2">
      <c r="A88" s="24"/>
      <c r="B88" s="24"/>
      <c r="C88" s="24"/>
      <c r="D88" s="10">
        <v>101</v>
      </c>
      <c r="E88" s="10">
        <v>7</v>
      </c>
      <c r="F88" s="10">
        <v>26</v>
      </c>
      <c r="G88" s="10">
        <v>17</v>
      </c>
      <c r="H88" s="10">
        <v>20</v>
      </c>
      <c r="I88" s="10">
        <v>31</v>
      </c>
      <c r="J88" s="10">
        <v>47</v>
      </c>
      <c r="K88" s="10">
        <v>51</v>
      </c>
      <c r="L88" s="10">
        <v>48</v>
      </c>
      <c r="M88" s="10">
        <v>31</v>
      </c>
      <c r="N88" s="10">
        <v>19</v>
      </c>
      <c r="O88" s="10">
        <v>2</v>
      </c>
      <c r="P88" s="10">
        <v>10</v>
      </c>
      <c r="Q88" s="10">
        <v>3</v>
      </c>
      <c r="R88" s="10">
        <v>13</v>
      </c>
      <c r="S88" s="10">
        <v>16</v>
      </c>
      <c r="T88" s="10">
        <v>16</v>
      </c>
      <c r="U88" s="10">
        <v>28</v>
      </c>
      <c r="V88" s="10">
        <v>15</v>
      </c>
      <c r="W88" s="10">
        <v>14</v>
      </c>
      <c r="X88" s="10">
        <v>11</v>
      </c>
      <c r="Y88" s="10">
        <v>5</v>
      </c>
      <c r="Z88" s="10">
        <v>19</v>
      </c>
      <c r="AA88" s="10">
        <v>15</v>
      </c>
      <c r="AB88" s="10">
        <v>7</v>
      </c>
      <c r="AC88" s="10">
        <v>30</v>
      </c>
      <c r="AD88" s="10">
        <v>9</v>
      </c>
      <c r="AE88" s="10">
        <v>27</v>
      </c>
      <c r="AF88" s="10">
        <v>12</v>
      </c>
      <c r="AG88" s="10">
        <v>27</v>
      </c>
      <c r="AH88" s="10">
        <v>24</v>
      </c>
      <c r="AI88" s="10">
        <v>1</v>
      </c>
      <c r="AJ88" s="10">
        <v>29</v>
      </c>
      <c r="AK88" s="10">
        <v>6</v>
      </c>
      <c r="AL88" s="10">
        <v>1</v>
      </c>
      <c r="AM88" s="10">
        <v>4</v>
      </c>
      <c r="AN88" s="10">
        <v>7</v>
      </c>
      <c r="AO88" s="10">
        <v>4</v>
      </c>
      <c r="AP88" s="10">
        <v>0</v>
      </c>
      <c r="AQ88" s="10">
        <v>5</v>
      </c>
      <c r="AR88" s="10">
        <v>0</v>
      </c>
      <c r="AS88" s="10">
        <v>45</v>
      </c>
      <c r="AT88" s="8"/>
    </row>
    <row r="89" spans="1:46" x14ac:dyDescent="0.2">
      <c r="A89" s="24"/>
      <c r="B89" s="24"/>
      <c r="C89" s="24"/>
      <c r="D89" s="11" t="s">
        <v>118</v>
      </c>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8"/>
    </row>
    <row r="90" spans="1:46" x14ac:dyDescent="0.2">
      <c r="A90" s="26"/>
      <c r="B90" s="26"/>
      <c r="C90" s="23" t="s">
        <v>340</v>
      </c>
      <c r="D90" s="9">
        <v>0.10794421231329999</v>
      </c>
      <c r="E90" s="9">
        <v>4.7390723176899997E-2</v>
      </c>
      <c r="F90" s="9">
        <v>4.1924394654740002E-2</v>
      </c>
      <c r="G90" s="9">
        <v>0.1280660173</v>
      </c>
      <c r="H90" s="9">
        <v>0.1125904253014</v>
      </c>
      <c r="I90" s="9">
        <v>0.15963087945589999</v>
      </c>
      <c r="J90" s="9">
        <v>7.5644857668579993E-2</v>
      </c>
      <c r="K90" s="9">
        <v>0.1479023606357</v>
      </c>
      <c r="L90" s="9">
        <v>0.1122063678392</v>
      </c>
      <c r="M90" s="9">
        <v>9.1424178340900011E-2</v>
      </c>
      <c r="N90" s="9">
        <v>0.1173432779565</v>
      </c>
      <c r="O90" s="9">
        <v>0.2080500263075</v>
      </c>
      <c r="P90" s="9">
        <v>0.1079098364624</v>
      </c>
      <c r="Q90" s="9">
        <v>9.9946141343979999E-2</v>
      </c>
      <c r="R90" s="9">
        <v>0.1145053528291</v>
      </c>
      <c r="S90" s="9">
        <v>0.13393563519109999</v>
      </c>
      <c r="T90" s="9">
        <v>0.1009364534861</v>
      </c>
      <c r="U90" s="9">
        <v>9.1915135746890003E-2</v>
      </c>
      <c r="V90" s="9">
        <v>0.1107796047914</v>
      </c>
      <c r="W90" s="9">
        <v>0.31864188475790001</v>
      </c>
      <c r="X90" s="9">
        <v>0.14408655329869999</v>
      </c>
      <c r="Y90" s="9">
        <v>0.18158277211900001</v>
      </c>
      <c r="Z90" s="9">
        <v>0.2147055882384</v>
      </c>
      <c r="AA90" s="9">
        <v>6.4752421512640004E-2</v>
      </c>
      <c r="AB90" s="9">
        <v>1.2459283909060001E-2</v>
      </c>
      <c r="AC90" s="9">
        <v>1.896018946239E-2</v>
      </c>
      <c r="AD90" s="9">
        <v>0.36857760251229998</v>
      </c>
      <c r="AE90" s="9">
        <v>0.2000379476735</v>
      </c>
      <c r="AF90" s="9">
        <v>0.16395042356100001</v>
      </c>
      <c r="AG90" s="9">
        <v>5.1896294871909998E-2</v>
      </c>
      <c r="AH90" s="9">
        <v>3.1660079190590001E-3</v>
      </c>
      <c r="AI90" s="9">
        <v>0.33792646332139997</v>
      </c>
      <c r="AJ90" s="9">
        <v>0.1958324680137</v>
      </c>
      <c r="AK90" s="9">
        <v>0.18088705728330001</v>
      </c>
      <c r="AL90" s="9">
        <v>4.856828235282E-2</v>
      </c>
      <c r="AM90" s="9">
        <v>9.0462674630389997E-2</v>
      </c>
      <c r="AN90" s="9">
        <v>0.110926379664</v>
      </c>
      <c r="AO90" s="9">
        <v>4.3062350168709997E-2</v>
      </c>
      <c r="AP90" s="9">
        <v>0.48394358315929997</v>
      </c>
      <c r="AQ90" s="9">
        <v>0.1191152262251</v>
      </c>
      <c r="AR90" s="9">
        <v>8.408336341962E-2</v>
      </c>
      <c r="AS90" s="9">
        <v>6.7418833054449998E-2</v>
      </c>
      <c r="AT90" s="8"/>
    </row>
    <row r="91" spans="1:46" x14ac:dyDescent="0.2">
      <c r="A91" s="24"/>
      <c r="B91" s="24"/>
      <c r="C91" s="24"/>
      <c r="D91" s="10">
        <v>76</v>
      </c>
      <c r="E91" s="10">
        <v>4</v>
      </c>
      <c r="F91" s="10">
        <v>8</v>
      </c>
      <c r="G91" s="10">
        <v>17</v>
      </c>
      <c r="H91" s="10">
        <v>16</v>
      </c>
      <c r="I91" s="10">
        <v>28</v>
      </c>
      <c r="J91" s="10">
        <v>27</v>
      </c>
      <c r="K91" s="10">
        <v>49</v>
      </c>
      <c r="L91" s="10">
        <v>38</v>
      </c>
      <c r="M91" s="10">
        <v>22</v>
      </c>
      <c r="N91" s="10">
        <v>13</v>
      </c>
      <c r="O91" s="10">
        <v>2</v>
      </c>
      <c r="P91" s="10">
        <v>5</v>
      </c>
      <c r="Q91" s="10">
        <v>5</v>
      </c>
      <c r="R91" s="10">
        <v>18</v>
      </c>
      <c r="S91" s="10">
        <v>9</v>
      </c>
      <c r="T91" s="10">
        <v>9</v>
      </c>
      <c r="U91" s="10">
        <v>17</v>
      </c>
      <c r="V91" s="10">
        <v>13</v>
      </c>
      <c r="W91" s="10">
        <v>19</v>
      </c>
      <c r="X91" s="10">
        <v>5</v>
      </c>
      <c r="Y91" s="10">
        <v>7</v>
      </c>
      <c r="Z91" s="10">
        <v>27</v>
      </c>
      <c r="AA91" s="10">
        <v>9</v>
      </c>
      <c r="AB91" s="10">
        <v>1</v>
      </c>
      <c r="AC91" s="10">
        <v>8</v>
      </c>
      <c r="AD91" s="10">
        <v>15</v>
      </c>
      <c r="AE91" s="10">
        <v>21</v>
      </c>
      <c r="AF91" s="10">
        <v>21</v>
      </c>
      <c r="AG91" s="10">
        <v>16</v>
      </c>
      <c r="AH91" s="10">
        <v>1</v>
      </c>
      <c r="AI91" s="10">
        <v>2</v>
      </c>
      <c r="AJ91" s="10">
        <v>29</v>
      </c>
      <c r="AK91" s="10">
        <v>8</v>
      </c>
      <c r="AL91" s="10">
        <v>1</v>
      </c>
      <c r="AM91" s="10">
        <v>3</v>
      </c>
      <c r="AN91" s="10">
        <v>11</v>
      </c>
      <c r="AO91" s="10">
        <v>1</v>
      </c>
      <c r="AP91" s="10">
        <v>1</v>
      </c>
      <c r="AQ91" s="10">
        <v>1</v>
      </c>
      <c r="AR91" s="10">
        <v>1</v>
      </c>
      <c r="AS91" s="10">
        <v>20</v>
      </c>
      <c r="AT91" s="8"/>
    </row>
    <row r="92" spans="1:46" x14ac:dyDescent="0.2">
      <c r="A92" s="24"/>
      <c r="B92" s="24"/>
      <c r="C92" s="24"/>
      <c r="D92" s="11" t="s">
        <v>118</v>
      </c>
      <c r="E92" s="11"/>
      <c r="F92" s="11"/>
      <c r="G92" s="11"/>
      <c r="H92" s="11"/>
      <c r="I92" s="12" t="s">
        <v>125</v>
      </c>
      <c r="J92" s="11"/>
      <c r="K92" s="12" t="s">
        <v>119</v>
      </c>
      <c r="L92" s="11"/>
      <c r="M92" s="11"/>
      <c r="N92" s="11"/>
      <c r="O92" s="11"/>
      <c r="P92" s="11"/>
      <c r="Q92" s="11"/>
      <c r="R92" s="11"/>
      <c r="S92" s="11"/>
      <c r="T92" s="11"/>
      <c r="U92" s="11"/>
      <c r="V92" s="11"/>
      <c r="W92" s="12" t="s">
        <v>364</v>
      </c>
      <c r="X92" s="12" t="s">
        <v>131</v>
      </c>
      <c r="Y92" s="12" t="s">
        <v>358</v>
      </c>
      <c r="Z92" s="12" t="s">
        <v>358</v>
      </c>
      <c r="AA92" s="11"/>
      <c r="AB92" s="11"/>
      <c r="AC92" s="11"/>
      <c r="AD92" s="12" t="s">
        <v>296</v>
      </c>
      <c r="AE92" s="12" t="s">
        <v>296</v>
      </c>
      <c r="AF92" s="12" t="s">
        <v>262</v>
      </c>
      <c r="AG92" s="12" t="s">
        <v>124</v>
      </c>
      <c r="AH92" s="11"/>
      <c r="AI92" s="12" t="s">
        <v>123</v>
      </c>
      <c r="AJ92" s="12" t="s">
        <v>164</v>
      </c>
      <c r="AK92" s="11"/>
      <c r="AL92" s="11"/>
      <c r="AM92" s="11"/>
      <c r="AN92" s="11"/>
      <c r="AO92" s="11"/>
      <c r="AP92" s="11"/>
      <c r="AQ92" s="11"/>
      <c r="AR92" s="11"/>
      <c r="AS92" s="11"/>
      <c r="AT92" s="8"/>
    </row>
    <row r="93" spans="1:46" x14ac:dyDescent="0.2">
      <c r="A93" s="26"/>
      <c r="B93" s="26"/>
      <c r="C93" s="23" t="s">
        <v>56</v>
      </c>
      <c r="D93" s="9">
        <v>1</v>
      </c>
      <c r="E93" s="9">
        <v>1</v>
      </c>
      <c r="F93" s="9">
        <v>1</v>
      </c>
      <c r="G93" s="9">
        <v>1</v>
      </c>
      <c r="H93" s="9">
        <v>1</v>
      </c>
      <c r="I93" s="9">
        <v>1</v>
      </c>
      <c r="J93" s="9">
        <v>1</v>
      </c>
      <c r="K93" s="9">
        <v>1</v>
      </c>
      <c r="L93" s="9">
        <v>1</v>
      </c>
      <c r="M93" s="9">
        <v>1</v>
      </c>
      <c r="N93" s="9">
        <v>1</v>
      </c>
      <c r="O93" s="9">
        <v>1</v>
      </c>
      <c r="P93" s="9">
        <v>1</v>
      </c>
      <c r="Q93" s="9">
        <v>1</v>
      </c>
      <c r="R93" s="9">
        <v>1</v>
      </c>
      <c r="S93" s="9">
        <v>1</v>
      </c>
      <c r="T93" s="9">
        <v>1</v>
      </c>
      <c r="U93" s="9">
        <v>1</v>
      </c>
      <c r="V93" s="9">
        <v>1</v>
      </c>
      <c r="W93" s="9">
        <v>1</v>
      </c>
      <c r="X93" s="9">
        <v>1</v>
      </c>
      <c r="Y93" s="9">
        <v>1</v>
      </c>
      <c r="Z93" s="9">
        <v>1</v>
      </c>
      <c r="AA93" s="9">
        <v>1</v>
      </c>
      <c r="AB93" s="9">
        <v>1</v>
      </c>
      <c r="AC93" s="9">
        <v>1</v>
      </c>
      <c r="AD93" s="9">
        <v>1</v>
      </c>
      <c r="AE93" s="9">
        <v>1</v>
      </c>
      <c r="AF93" s="9">
        <v>1</v>
      </c>
      <c r="AG93" s="9">
        <v>1</v>
      </c>
      <c r="AH93" s="9">
        <v>1</v>
      </c>
      <c r="AI93" s="9">
        <v>1</v>
      </c>
      <c r="AJ93" s="9">
        <v>1</v>
      </c>
      <c r="AK93" s="9">
        <v>1</v>
      </c>
      <c r="AL93" s="9">
        <v>1</v>
      </c>
      <c r="AM93" s="9">
        <v>1</v>
      </c>
      <c r="AN93" s="9">
        <v>1</v>
      </c>
      <c r="AO93" s="9">
        <v>1</v>
      </c>
      <c r="AP93" s="9">
        <v>1</v>
      </c>
      <c r="AQ93" s="9">
        <v>1</v>
      </c>
      <c r="AR93" s="9">
        <v>1</v>
      </c>
      <c r="AS93" s="9">
        <v>1</v>
      </c>
      <c r="AT93" s="8"/>
    </row>
    <row r="94" spans="1:46" x14ac:dyDescent="0.2">
      <c r="A94" s="24"/>
      <c r="B94" s="24"/>
      <c r="C94" s="24"/>
      <c r="D94" s="10">
        <v>746</v>
      </c>
      <c r="E94" s="10">
        <v>69</v>
      </c>
      <c r="F94" s="10">
        <v>139</v>
      </c>
      <c r="G94" s="10">
        <v>137</v>
      </c>
      <c r="H94" s="10">
        <v>156</v>
      </c>
      <c r="I94" s="10">
        <v>230</v>
      </c>
      <c r="J94" s="10">
        <v>406</v>
      </c>
      <c r="K94" s="10">
        <v>332</v>
      </c>
      <c r="L94" s="10">
        <v>361</v>
      </c>
      <c r="M94" s="10">
        <v>245</v>
      </c>
      <c r="N94" s="10">
        <v>125</v>
      </c>
      <c r="O94" s="10">
        <v>9</v>
      </c>
      <c r="P94" s="10">
        <v>50</v>
      </c>
      <c r="Q94" s="10">
        <v>35</v>
      </c>
      <c r="R94" s="10">
        <v>145</v>
      </c>
      <c r="S94" s="10">
        <v>88</v>
      </c>
      <c r="T94" s="10">
        <v>117</v>
      </c>
      <c r="U94" s="10">
        <v>179</v>
      </c>
      <c r="V94" s="10">
        <v>132</v>
      </c>
      <c r="W94" s="10">
        <v>58</v>
      </c>
      <c r="X94" s="10">
        <v>40</v>
      </c>
      <c r="Y94" s="10">
        <v>36</v>
      </c>
      <c r="Z94" s="10">
        <v>129</v>
      </c>
      <c r="AA94" s="10">
        <v>127</v>
      </c>
      <c r="AB94" s="10">
        <v>79</v>
      </c>
      <c r="AC94" s="10">
        <v>277</v>
      </c>
      <c r="AD94" s="10">
        <v>38</v>
      </c>
      <c r="AE94" s="10">
        <v>104</v>
      </c>
      <c r="AF94" s="10">
        <v>134</v>
      </c>
      <c r="AG94" s="10">
        <v>272</v>
      </c>
      <c r="AH94" s="10">
        <v>189</v>
      </c>
      <c r="AI94" s="10">
        <v>6</v>
      </c>
      <c r="AJ94" s="10">
        <v>142</v>
      </c>
      <c r="AK94" s="10">
        <v>40</v>
      </c>
      <c r="AL94" s="10">
        <v>14</v>
      </c>
      <c r="AM94" s="10">
        <v>29</v>
      </c>
      <c r="AN94" s="10">
        <v>93</v>
      </c>
      <c r="AO94" s="10">
        <v>36</v>
      </c>
      <c r="AP94" s="10">
        <v>3</v>
      </c>
      <c r="AQ94" s="10">
        <v>24</v>
      </c>
      <c r="AR94" s="10">
        <v>6</v>
      </c>
      <c r="AS94" s="10">
        <v>359</v>
      </c>
      <c r="AT94" s="8"/>
    </row>
    <row r="95" spans="1:46" x14ac:dyDescent="0.2">
      <c r="A95" s="24"/>
      <c r="B95" s="24"/>
      <c r="C95" s="24"/>
      <c r="D95" s="11" t="s">
        <v>118</v>
      </c>
      <c r="E95" s="11" t="s">
        <v>118</v>
      </c>
      <c r="F95" s="11" t="s">
        <v>118</v>
      </c>
      <c r="G95" s="11" t="s">
        <v>118</v>
      </c>
      <c r="H95" s="11" t="s">
        <v>118</v>
      </c>
      <c r="I95" s="11" t="s">
        <v>118</v>
      </c>
      <c r="J95" s="11" t="s">
        <v>118</v>
      </c>
      <c r="K95" s="11" t="s">
        <v>118</v>
      </c>
      <c r="L95" s="11" t="s">
        <v>118</v>
      </c>
      <c r="M95" s="11" t="s">
        <v>118</v>
      </c>
      <c r="N95" s="11" t="s">
        <v>118</v>
      </c>
      <c r="O95" s="11" t="s">
        <v>118</v>
      </c>
      <c r="P95" s="11" t="s">
        <v>118</v>
      </c>
      <c r="Q95" s="11" t="s">
        <v>118</v>
      </c>
      <c r="R95" s="11" t="s">
        <v>118</v>
      </c>
      <c r="S95" s="11" t="s">
        <v>118</v>
      </c>
      <c r="T95" s="11" t="s">
        <v>118</v>
      </c>
      <c r="U95" s="11" t="s">
        <v>118</v>
      </c>
      <c r="V95" s="11" t="s">
        <v>118</v>
      </c>
      <c r="W95" s="11" t="s">
        <v>118</v>
      </c>
      <c r="X95" s="11" t="s">
        <v>118</v>
      </c>
      <c r="Y95" s="11" t="s">
        <v>118</v>
      </c>
      <c r="Z95" s="11" t="s">
        <v>118</v>
      </c>
      <c r="AA95" s="11" t="s">
        <v>118</v>
      </c>
      <c r="AB95" s="11" t="s">
        <v>118</v>
      </c>
      <c r="AC95" s="11" t="s">
        <v>118</v>
      </c>
      <c r="AD95" s="11" t="s">
        <v>118</v>
      </c>
      <c r="AE95" s="11" t="s">
        <v>118</v>
      </c>
      <c r="AF95" s="11" t="s">
        <v>118</v>
      </c>
      <c r="AG95" s="11" t="s">
        <v>118</v>
      </c>
      <c r="AH95" s="11" t="s">
        <v>118</v>
      </c>
      <c r="AI95" s="11" t="s">
        <v>118</v>
      </c>
      <c r="AJ95" s="11" t="s">
        <v>118</v>
      </c>
      <c r="AK95" s="11" t="s">
        <v>118</v>
      </c>
      <c r="AL95" s="11" t="s">
        <v>118</v>
      </c>
      <c r="AM95" s="11" t="s">
        <v>118</v>
      </c>
      <c r="AN95" s="11" t="s">
        <v>118</v>
      </c>
      <c r="AO95" s="11" t="s">
        <v>118</v>
      </c>
      <c r="AP95" s="11" t="s">
        <v>118</v>
      </c>
      <c r="AQ95" s="11" t="s">
        <v>118</v>
      </c>
      <c r="AR95" s="11" t="s">
        <v>118</v>
      </c>
      <c r="AS95" s="11" t="s">
        <v>118</v>
      </c>
      <c r="AT95" s="8"/>
    </row>
    <row r="96" spans="1:46" x14ac:dyDescent="0.2">
      <c r="A96" s="13" t="s">
        <v>374</v>
      </c>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20"/>
    </row>
    <row r="97" spans="1:1" x14ac:dyDescent="0.2">
      <c r="A97" s="15" t="s">
        <v>135</v>
      </c>
    </row>
  </sheetData>
  <mergeCells count="46">
    <mergeCell ref="AP2:AR2"/>
    <mergeCell ref="A2:D2"/>
    <mergeCell ref="A3:C5"/>
    <mergeCell ref="C6:C8"/>
    <mergeCell ref="C9:C11"/>
    <mergeCell ref="A6:A95"/>
    <mergeCell ref="AJ3:AS3"/>
    <mergeCell ref="E3:I3"/>
    <mergeCell ref="J3:K3"/>
    <mergeCell ref="L3:O3"/>
    <mergeCell ref="P3:V3"/>
    <mergeCell ref="W3:AC3"/>
    <mergeCell ref="AD3:AI3"/>
    <mergeCell ref="C12:C14"/>
    <mergeCell ref="C15:C17"/>
    <mergeCell ref="C18:C20"/>
    <mergeCell ref="C21:C23"/>
    <mergeCell ref="C24:C26"/>
    <mergeCell ref="C27:C29"/>
    <mergeCell ref="C30:C32"/>
    <mergeCell ref="C33:C35"/>
    <mergeCell ref="C36:C38"/>
    <mergeCell ref="C39:C41"/>
    <mergeCell ref="C66:C68"/>
    <mergeCell ref="C69:C71"/>
    <mergeCell ref="C42:C44"/>
    <mergeCell ref="C45:C47"/>
    <mergeCell ref="C48:C50"/>
    <mergeCell ref="C51:C53"/>
    <mergeCell ref="C54:C56"/>
    <mergeCell ref="C87:C89"/>
    <mergeCell ref="C90:C92"/>
    <mergeCell ref="C93:C95"/>
    <mergeCell ref="B6:B23"/>
    <mergeCell ref="B24:B41"/>
    <mergeCell ref="B42:B59"/>
    <mergeCell ref="B60:B77"/>
    <mergeCell ref="B78:B95"/>
    <mergeCell ref="C72:C74"/>
    <mergeCell ref="C75:C77"/>
    <mergeCell ref="C78:C80"/>
    <mergeCell ref="C81:C83"/>
    <mergeCell ref="C84:C86"/>
    <mergeCell ref="C57:C59"/>
    <mergeCell ref="C60:C62"/>
    <mergeCell ref="C63:C65"/>
  </mergeCells>
  <hyperlinks>
    <hyperlink ref="A1" location="'TOC'!A1:A1" display="Back to TOC" xr:uid="{00000000-0004-0000-16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S28"/>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50" customHeight="1" x14ac:dyDescent="0.2">
      <c r="A2" s="29" t="s">
        <v>375</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376</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377</v>
      </c>
      <c r="B6" s="23" t="s">
        <v>378</v>
      </c>
      <c r="C6" s="9">
        <v>5.082738478993E-2</v>
      </c>
      <c r="D6" s="9">
        <v>0</v>
      </c>
      <c r="E6" s="9">
        <v>1.172356596981E-2</v>
      </c>
      <c r="F6" s="9">
        <v>2.3399596443899998E-2</v>
      </c>
      <c r="G6" s="9">
        <v>0.10604399134130001</v>
      </c>
      <c r="H6" s="9">
        <v>7.3838137097629999E-2</v>
      </c>
      <c r="I6" s="9">
        <v>6.6690623366659998E-2</v>
      </c>
      <c r="J6" s="9">
        <v>3.560531212885E-2</v>
      </c>
      <c r="K6" s="9">
        <v>3.26846981239E-2</v>
      </c>
      <c r="L6" s="9">
        <v>2.9790436123840001E-2</v>
      </c>
      <c r="M6" s="9">
        <v>0.12039451688159999</v>
      </c>
      <c r="N6" s="9">
        <v>0</v>
      </c>
      <c r="O6" s="9">
        <v>1.8672715283249999E-2</v>
      </c>
      <c r="P6" s="9">
        <v>0</v>
      </c>
      <c r="Q6" s="9">
        <v>3.8394938801550003E-2</v>
      </c>
      <c r="R6" s="9">
        <v>4.060814100323E-2</v>
      </c>
      <c r="S6" s="9">
        <v>0</v>
      </c>
      <c r="T6" s="9">
        <v>0.1011322678259</v>
      </c>
      <c r="U6" s="9">
        <v>8.8673850950920008E-2</v>
      </c>
      <c r="V6" s="9">
        <v>7.8256441527930001E-2</v>
      </c>
      <c r="W6" s="9">
        <v>4.7824749344289999E-2</v>
      </c>
      <c r="X6" s="9">
        <v>0.10135050310220001</v>
      </c>
      <c r="Y6" s="9">
        <v>0.10218053640459999</v>
      </c>
      <c r="Z6" s="9">
        <v>1.446097697855E-2</v>
      </c>
      <c r="AA6" s="9">
        <v>0</v>
      </c>
      <c r="AB6" s="9">
        <v>4.1891377754600001E-2</v>
      </c>
      <c r="AC6" s="9">
        <v>0</v>
      </c>
      <c r="AD6" s="9">
        <v>0.1339594927187</v>
      </c>
      <c r="AE6" s="9">
        <v>8.6718115639949994E-2</v>
      </c>
      <c r="AF6" s="9">
        <v>6.4039679383299996E-3</v>
      </c>
      <c r="AG6" s="9">
        <v>5.2742757039139998E-2</v>
      </c>
      <c r="AH6" s="9">
        <v>0</v>
      </c>
      <c r="AI6" s="9">
        <v>0.21911307213959999</v>
      </c>
      <c r="AJ6" s="9">
        <v>9.016199235561001E-2</v>
      </c>
      <c r="AK6" s="9">
        <v>0</v>
      </c>
      <c r="AL6" s="9">
        <v>0</v>
      </c>
      <c r="AM6" s="9">
        <v>3.1383008664040001E-2</v>
      </c>
      <c r="AN6" s="9">
        <v>0</v>
      </c>
      <c r="AO6" s="9">
        <v>0</v>
      </c>
      <c r="AP6" s="9">
        <v>0</v>
      </c>
      <c r="AQ6" s="9">
        <v>0</v>
      </c>
      <c r="AR6" s="9">
        <v>0</v>
      </c>
      <c r="AS6" s="8"/>
    </row>
    <row r="7" spans="1:45" x14ac:dyDescent="0.2">
      <c r="A7" s="24"/>
      <c r="B7" s="24"/>
      <c r="C7" s="10">
        <v>13</v>
      </c>
      <c r="D7" s="10">
        <v>0</v>
      </c>
      <c r="E7" s="10">
        <v>1</v>
      </c>
      <c r="F7" s="10">
        <v>2</v>
      </c>
      <c r="G7" s="10">
        <v>5</v>
      </c>
      <c r="H7" s="10">
        <v>5</v>
      </c>
      <c r="I7" s="10">
        <v>7</v>
      </c>
      <c r="J7" s="10">
        <v>6</v>
      </c>
      <c r="K7" s="10">
        <v>5</v>
      </c>
      <c r="L7" s="10">
        <v>5</v>
      </c>
      <c r="M7" s="10">
        <v>3</v>
      </c>
      <c r="N7" s="10">
        <v>0</v>
      </c>
      <c r="O7" s="10">
        <v>1</v>
      </c>
      <c r="P7" s="10">
        <v>0</v>
      </c>
      <c r="Q7" s="10">
        <v>3</v>
      </c>
      <c r="R7" s="10">
        <v>1</v>
      </c>
      <c r="S7" s="10">
        <v>0</v>
      </c>
      <c r="T7" s="10">
        <v>5</v>
      </c>
      <c r="U7" s="10">
        <v>3</v>
      </c>
      <c r="V7" s="10">
        <v>3</v>
      </c>
      <c r="W7" s="10">
        <v>2</v>
      </c>
      <c r="X7" s="10">
        <v>1</v>
      </c>
      <c r="Y7" s="10">
        <v>4</v>
      </c>
      <c r="Z7" s="10">
        <v>2</v>
      </c>
      <c r="AA7" s="10">
        <v>0</v>
      </c>
      <c r="AB7" s="10">
        <v>1</v>
      </c>
      <c r="AC7" s="10">
        <v>0</v>
      </c>
      <c r="AD7" s="10">
        <v>7</v>
      </c>
      <c r="AE7" s="10">
        <v>4</v>
      </c>
      <c r="AF7" s="10">
        <v>1</v>
      </c>
      <c r="AG7" s="10">
        <v>1</v>
      </c>
      <c r="AH7" s="10">
        <v>0</v>
      </c>
      <c r="AI7" s="10">
        <v>10</v>
      </c>
      <c r="AJ7" s="10">
        <v>1</v>
      </c>
      <c r="AK7" s="10">
        <v>0</v>
      </c>
      <c r="AL7" s="10">
        <v>0</v>
      </c>
      <c r="AM7" s="10">
        <v>2</v>
      </c>
      <c r="AN7" s="10">
        <v>0</v>
      </c>
      <c r="AO7" s="10">
        <v>0</v>
      </c>
      <c r="AP7" s="10">
        <v>0</v>
      </c>
      <c r="AQ7" s="10">
        <v>0</v>
      </c>
      <c r="AR7" s="10">
        <v>0</v>
      </c>
      <c r="AS7" s="8"/>
    </row>
    <row r="8" spans="1:45" x14ac:dyDescent="0.2">
      <c r="A8" s="24"/>
      <c r="B8" s="24"/>
      <c r="C8" s="11" t="s">
        <v>118</v>
      </c>
      <c r="D8" s="11"/>
      <c r="E8" s="11"/>
      <c r="F8" s="11"/>
      <c r="G8" s="11"/>
      <c r="H8" s="11"/>
      <c r="I8" s="11"/>
      <c r="J8" s="11"/>
      <c r="K8" s="11"/>
      <c r="L8" s="11"/>
      <c r="M8" s="11"/>
      <c r="N8" s="11"/>
      <c r="O8" s="11"/>
      <c r="P8" s="11"/>
      <c r="Q8" s="11"/>
      <c r="R8" s="11"/>
      <c r="S8" s="11"/>
      <c r="T8" s="11"/>
      <c r="U8" s="11"/>
      <c r="V8" s="11"/>
      <c r="W8" s="11"/>
      <c r="X8" s="11"/>
      <c r="Y8" s="11"/>
      <c r="Z8" s="11"/>
      <c r="AA8" s="11"/>
      <c r="AB8" s="11"/>
      <c r="AC8" s="11"/>
      <c r="AD8" s="12" t="s">
        <v>156</v>
      </c>
      <c r="AE8" s="11"/>
      <c r="AF8" s="11"/>
      <c r="AG8" s="11"/>
      <c r="AH8" s="11" t="s">
        <v>118</v>
      </c>
      <c r="AI8" s="12" t="s">
        <v>379</v>
      </c>
      <c r="AJ8" s="11"/>
      <c r="AK8" s="11"/>
      <c r="AL8" s="11"/>
      <c r="AM8" s="11"/>
      <c r="AN8" s="11"/>
      <c r="AO8" s="11" t="s">
        <v>118</v>
      </c>
      <c r="AP8" s="11"/>
      <c r="AQ8" s="11"/>
      <c r="AR8" s="11"/>
      <c r="AS8" s="8"/>
    </row>
    <row r="9" spans="1:45" x14ac:dyDescent="0.2">
      <c r="A9" s="26"/>
      <c r="B9" s="23" t="s">
        <v>380</v>
      </c>
      <c r="C9" s="9">
        <v>9.2985270626630007E-2</v>
      </c>
      <c r="D9" s="9">
        <v>0.1098252201441</v>
      </c>
      <c r="E9" s="9">
        <v>0.13093348000980001</v>
      </c>
      <c r="F9" s="9">
        <v>0.1049911587984</v>
      </c>
      <c r="G9" s="9">
        <v>4.8828383766109998E-2</v>
      </c>
      <c r="H9" s="9">
        <v>0.10062110731350001</v>
      </c>
      <c r="I9" s="9">
        <v>7.9928855630350001E-2</v>
      </c>
      <c r="J9" s="9">
        <v>9.7448862415769999E-2</v>
      </c>
      <c r="K9" s="9">
        <v>0.113199712031</v>
      </c>
      <c r="L9" s="9">
        <v>5.9806565728409998E-2</v>
      </c>
      <c r="M9" s="9">
        <v>0.1075222865853</v>
      </c>
      <c r="N9" s="9">
        <v>8.579814545627E-2</v>
      </c>
      <c r="O9" s="9">
        <v>0</v>
      </c>
      <c r="P9" s="9">
        <v>6.8680094260160002E-2</v>
      </c>
      <c r="Q9" s="9">
        <v>0.1005224415073</v>
      </c>
      <c r="R9" s="9">
        <v>0.17994190151799999</v>
      </c>
      <c r="S9" s="9">
        <v>6.9431356448230008E-2</v>
      </c>
      <c r="T9" s="9">
        <v>0.1294104793991</v>
      </c>
      <c r="U9" s="9">
        <v>5.3069091233789993E-2</v>
      </c>
      <c r="V9" s="9">
        <v>0.27894573291390001</v>
      </c>
      <c r="W9" s="9">
        <v>0.1122653354138</v>
      </c>
      <c r="X9" s="9">
        <v>0.1584704958791</v>
      </c>
      <c r="Y9" s="9">
        <v>6.9054475629730008E-2</v>
      </c>
      <c r="Z9" s="9">
        <v>6.6514698404919997E-2</v>
      </c>
      <c r="AA9" s="9">
        <v>2.4399566476939999E-2</v>
      </c>
      <c r="AB9" s="9">
        <v>8.4482567949370008E-2</v>
      </c>
      <c r="AC9" s="9">
        <v>0.2083573174335</v>
      </c>
      <c r="AD9" s="9">
        <v>0.17404968613050001</v>
      </c>
      <c r="AE9" s="9">
        <v>6.4036329998549996E-2</v>
      </c>
      <c r="AF9" s="9">
        <v>9.7710160618370012E-2</v>
      </c>
      <c r="AG9" s="9">
        <v>3.460302172983E-2</v>
      </c>
      <c r="AH9" s="9">
        <v>0</v>
      </c>
      <c r="AI9" s="9">
        <v>0.16346885819330001</v>
      </c>
      <c r="AJ9" s="9">
        <v>0.25227420670590001</v>
      </c>
      <c r="AK9" s="9">
        <v>0</v>
      </c>
      <c r="AL9" s="9">
        <v>0</v>
      </c>
      <c r="AM9" s="9">
        <v>1.8196010019460002E-2</v>
      </c>
      <c r="AN9" s="9">
        <v>0.1856202230433</v>
      </c>
      <c r="AO9" s="9">
        <v>0</v>
      </c>
      <c r="AP9" s="9">
        <v>0.10452671434120001</v>
      </c>
      <c r="AQ9" s="9">
        <v>0</v>
      </c>
      <c r="AR9" s="9">
        <v>6.8962102934980007E-2</v>
      </c>
      <c r="AS9" s="8"/>
    </row>
    <row r="10" spans="1:45" x14ac:dyDescent="0.2">
      <c r="A10" s="24"/>
      <c r="B10" s="24"/>
      <c r="C10" s="10">
        <v>38</v>
      </c>
      <c r="D10" s="10">
        <v>4</v>
      </c>
      <c r="E10" s="10">
        <v>10</v>
      </c>
      <c r="F10" s="10">
        <v>6</v>
      </c>
      <c r="G10" s="10">
        <v>5</v>
      </c>
      <c r="H10" s="10">
        <v>13</v>
      </c>
      <c r="I10" s="10">
        <v>17</v>
      </c>
      <c r="J10" s="10">
        <v>19</v>
      </c>
      <c r="K10" s="10">
        <v>20</v>
      </c>
      <c r="L10" s="10">
        <v>9</v>
      </c>
      <c r="M10" s="10">
        <v>8</v>
      </c>
      <c r="N10" s="10">
        <v>1</v>
      </c>
      <c r="O10" s="10">
        <v>0</v>
      </c>
      <c r="P10" s="10">
        <v>1</v>
      </c>
      <c r="Q10" s="10">
        <v>8</v>
      </c>
      <c r="R10" s="10">
        <v>8</v>
      </c>
      <c r="S10" s="10">
        <v>4</v>
      </c>
      <c r="T10" s="10">
        <v>13</v>
      </c>
      <c r="U10" s="10">
        <v>4</v>
      </c>
      <c r="V10" s="10">
        <v>8</v>
      </c>
      <c r="W10" s="10">
        <v>3</v>
      </c>
      <c r="X10" s="10">
        <v>2</v>
      </c>
      <c r="Y10" s="10">
        <v>7</v>
      </c>
      <c r="Z10" s="10">
        <v>4</v>
      </c>
      <c r="AA10" s="10">
        <v>2</v>
      </c>
      <c r="AB10" s="10">
        <v>12</v>
      </c>
      <c r="AC10" s="10">
        <v>6</v>
      </c>
      <c r="AD10" s="10">
        <v>8</v>
      </c>
      <c r="AE10" s="10">
        <v>7</v>
      </c>
      <c r="AF10" s="10">
        <v>12</v>
      </c>
      <c r="AG10" s="10">
        <v>5</v>
      </c>
      <c r="AH10" s="10">
        <v>0</v>
      </c>
      <c r="AI10" s="10">
        <v>14</v>
      </c>
      <c r="AJ10" s="10">
        <v>6</v>
      </c>
      <c r="AK10" s="10">
        <v>0</v>
      </c>
      <c r="AL10" s="10">
        <v>0</v>
      </c>
      <c r="AM10" s="10">
        <v>1</v>
      </c>
      <c r="AN10" s="10">
        <v>3</v>
      </c>
      <c r="AO10" s="10">
        <v>0</v>
      </c>
      <c r="AP10" s="10">
        <v>1</v>
      </c>
      <c r="AQ10" s="10">
        <v>0</v>
      </c>
      <c r="AR10" s="10">
        <v>13</v>
      </c>
      <c r="AS10" s="8"/>
    </row>
    <row r="11" spans="1:45" x14ac:dyDescent="0.2">
      <c r="A11" s="24"/>
      <c r="B11" s="24"/>
      <c r="C11" s="11" t="s">
        <v>118</v>
      </c>
      <c r="D11" s="11"/>
      <c r="E11" s="11"/>
      <c r="F11" s="11"/>
      <c r="G11" s="11"/>
      <c r="H11" s="11"/>
      <c r="I11" s="11"/>
      <c r="J11" s="11"/>
      <c r="K11" s="11"/>
      <c r="L11" s="11"/>
      <c r="M11" s="11"/>
      <c r="N11" s="11"/>
      <c r="O11" s="11"/>
      <c r="P11" s="11"/>
      <c r="Q11" s="11"/>
      <c r="R11" s="11"/>
      <c r="S11" s="11"/>
      <c r="T11" s="11"/>
      <c r="U11" s="11"/>
      <c r="V11" s="12" t="s">
        <v>171</v>
      </c>
      <c r="W11" s="11"/>
      <c r="X11" s="11"/>
      <c r="Y11" s="11"/>
      <c r="Z11" s="11"/>
      <c r="AA11" s="11"/>
      <c r="AB11" s="11"/>
      <c r="AC11" s="12" t="s">
        <v>124</v>
      </c>
      <c r="AD11" s="12" t="s">
        <v>124</v>
      </c>
      <c r="AE11" s="11"/>
      <c r="AF11" s="11"/>
      <c r="AG11" s="11"/>
      <c r="AH11" s="11" t="s">
        <v>118</v>
      </c>
      <c r="AI11" s="11"/>
      <c r="AJ11" s="11"/>
      <c r="AK11" s="11"/>
      <c r="AL11" s="11"/>
      <c r="AM11" s="11"/>
      <c r="AN11" s="11"/>
      <c r="AO11" s="11" t="s">
        <v>118</v>
      </c>
      <c r="AP11" s="11"/>
      <c r="AQ11" s="11"/>
      <c r="AR11" s="11"/>
      <c r="AS11" s="8"/>
    </row>
    <row r="12" spans="1:45" x14ac:dyDescent="0.2">
      <c r="A12" s="26"/>
      <c r="B12" s="23" t="s">
        <v>381</v>
      </c>
      <c r="C12" s="9">
        <v>0.19195558911669999</v>
      </c>
      <c r="D12" s="9">
        <v>0.1729992909783</v>
      </c>
      <c r="E12" s="9">
        <v>0.2141676829993</v>
      </c>
      <c r="F12" s="9">
        <v>0.19265674297730001</v>
      </c>
      <c r="G12" s="9">
        <v>0.1901530668393</v>
      </c>
      <c r="H12" s="9">
        <v>0.1879894829316</v>
      </c>
      <c r="I12" s="9">
        <v>0.19207931687339999</v>
      </c>
      <c r="J12" s="9">
        <v>0.19606749283700001</v>
      </c>
      <c r="K12" s="9">
        <v>0.17880718823620001</v>
      </c>
      <c r="L12" s="9">
        <v>0.24336514770510001</v>
      </c>
      <c r="M12" s="9">
        <v>0.1693334455452</v>
      </c>
      <c r="N12" s="9">
        <v>0</v>
      </c>
      <c r="O12" s="9">
        <v>3.9372812978170003E-2</v>
      </c>
      <c r="P12" s="9">
        <v>0.3593943606619</v>
      </c>
      <c r="Q12" s="9">
        <v>0.1588289800313</v>
      </c>
      <c r="R12" s="9">
        <v>0.18500757409329999</v>
      </c>
      <c r="S12" s="9">
        <v>0.27588232641819999</v>
      </c>
      <c r="T12" s="9">
        <v>0.22534797140009999</v>
      </c>
      <c r="U12" s="9">
        <v>0.14397947872440001</v>
      </c>
      <c r="V12" s="9">
        <v>0.17912038492669999</v>
      </c>
      <c r="W12" s="9">
        <v>0.34651800969750002</v>
      </c>
      <c r="X12" s="9">
        <v>0.34492945149659998</v>
      </c>
      <c r="Y12" s="9">
        <v>0.15776383033909999</v>
      </c>
      <c r="Z12" s="9">
        <v>0.143147010538</v>
      </c>
      <c r="AA12" s="9">
        <v>0.24466271165180001</v>
      </c>
      <c r="AB12" s="9">
        <v>0.1687156331854</v>
      </c>
      <c r="AC12" s="9">
        <v>0.33641256319989998</v>
      </c>
      <c r="AD12" s="9">
        <v>0.30792447597439998</v>
      </c>
      <c r="AE12" s="9">
        <v>9.4756045782380005E-2</v>
      </c>
      <c r="AF12" s="9">
        <v>0.20302920518760001</v>
      </c>
      <c r="AG12" s="9">
        <v>0.1564576388252</v>
      </c>
      <c r="AH12" s="9">
        <v>0</v>
      </c>
      <c r="AI12" s="9">
        <v>0.27674910852939999</v>
      </c>
      <c r="AJ12" s="9">
        <v>0.17529401345160001</v>
      </c>
      <c r="AK12" s="9">
        <v>0.24986350610800001</v>
      </c>
      <c r="AL12" s="9">
        <v>0.32761674745730002</v>
      </c>
      <c r="AM12" s="9">
        <v>0.2023263905115</v>
      </c>
      <c r="AN12" s="9">
        <v>9.2131364628399992E-2</v>
      </c>
      <c r="AO12" s="9">
        <v>0</v>
      </c>
      <c r="AP12" s="9">
        <v>4.5551198931429997E-2</v>
      </c>
      <c r="AQ12" s="9">
        <v>0</v>
      </c>
      <c r="AR12" s="9">
        <v>0.16232838036210001</v>
      </c>
      <c r="AS12" s="8"/>
    </row>
    <row r="13" spans="1:45" x14ac:dyDescent="0.2">
      <c r="A13" s="24"/>
      <c r="B13" s="24"/>
      <c r="C13" s="10">
        <v>75</v>
      </c>
      <c r="D13" s="10">
        <v>5</v>
      </c>
      <c r="E13" s="10">
        <v>15</v>
      </c>
      <c r="F13" s="10">
        <v>12</v>
      </c>
      <c r="G13" s="10">
        <v>18</v>
      </c>
      <c r="H13" s="10">
        <v>23</v>
      </c>
      <c r="I13" s="10">
        <v>38</v>
      </c>
      <c r="J13" s="10">
        <v>37</v>
      </c>
      <c r="K13" s="10">
        <v>32</v>
      </c>
      <c r="L13" s="10">
        <v>30</v>
      </c>
      <c r="M13" s="10">
        <v>13</v>
      </c>
      <c r="N13" s="10">
        <v>0</v>
      </c>
      <c r="O13" s="10">
        <v>1</v>
      </c>
      <c r="P13" s="10">
        <v>6</v>
      </c>
      <c r="Q13" s="10">
        <v>13</v>
      </c>
      <c r="R13" s="10">
        <v>10</v>
      </c>
      <c r="S13" s="10">
        <v>13</v>
      </c>
      <c r="T13" s="10">
        <v>19</v>
      </c>
      <c r="U13" s="10">
        <v>13</v>
      </c>
      <c r="V13" s="10">
        <v>5</v>
      </c>
      <c r="W13" s="10">
        <v>6</v>
      </c>
      <c r="X13" s="10">
        <v>6</v>
      </c>
      <c r="Y13" s="10">
        <v>9</v>
      </c>
      <c r="Z13" s="10">
        <v>12</v>
      </c>
      <c r="AA13" s="10">
        <v>10</v>
      </c>
      <c r="AB13" s="10">
        <v>27</v>
      </c>
      <c r="AC13" s="10">
        <v>5</v>
      </c>
      <c r="AD13" s="10">
        <v>12</v>
      </c>
      <c r="AE13" s="10">
        <v>10</v>
      </c>
      <c r="AF13" s="10">
        <v>35</v>
      </c>
      <c r="AG13" s="10">
        <v>13</v>
      </c>
      <c r="AH13" s="10">
        <v>0</v>
      </c>
      <c r="AI13" s="10">
        <v>21</v>
      </c>
      <c r="AJ13" s="10">
        <v>3</v>
      </c>
      <c r="AK13" s="10">
        <v>2</v>
      </c>
      <c r="AL13" s="10">
        <v>2</v>
      </c>
      <c r="AM13" s="10">
        <v>10</v>
      </c>
      <c r="AN13" s="10">
        <v>3</v>
      </c>
      <c r="AO13" s="10">
        <v>0</v>
      </c>
      <c r="AP13" s="10">
        <v>1</v>
      </c>
      <c r="AQ13" s="10">
        <v>0</v>
      </c>
      <c r="AR13" s="10">
        <v>33</v>
      </c>
      <c r="AS13" s="8"/>
    </row>
    <row r="14" spans="1:45" x14ac:dyDescent="0.2">
      <c r="A14" s="24"/>
      <c r="B14" s="24"/>
      <c r="C14" s="11" t="s">
        <v>118</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t="s">
        <v>118</v>
      </c>
      <c r="AI14" s="11"/>
      <c r="AJ14" s="11"/>
      <c r="AK14" s="11"/>
      <c r="AL14" s="11"/>
      <c r="AM14" s="11"/>
      <c r="AN14" s="11"/>
      <c r="AO14" s="11" t="s">
        <v>118</v>
      </c>
      <c r="AP14" s="11"/>
      <c r="AQ14" s="11"/>
      <c r="AR14" s="11"/>
      <c r="AS14" s="8"/>
    </row>
    <row r="15" spans="1:45" x14ac:dyDescent="0.2">
      <c r="A15" s="26"/>
      <c r="B15" s="23" t="s">
        <v>382</v>
      </c>
      <c r="C15" s="9">
        <v>0.30236090652570002</v>
      </c>
      <c r="D15" s="9">
        <v>0.44420582521439989</v>
      </c>
      <c r="E15" s="9">
        <v>0.2063609075018</v>
      </c>
      <c r="F15" s="9">
        <v>0.17645701253429999</v>
      </c>
      <c r="G15" s="9">
        <v>0.33409336887180002</v>
      </c>
      <c r="H15" s="9">
        <v>0.28703423980420001</v>
      </c>
      <c r="I15" s="9">
        <v>0.3136392487793</v>
      </c>
      <c r="J15" s="9">
        <v>0.2974180378222</v>
      </c>
      <c r="K15" s="9">
        <v>0.21423057354659999</v>
      </c>
      <c r="L15" s="9">
        <v>0.40577494953120002</v>
      </c>
      <c r="M15" s="9">
        <v>0.29704742368819997</v>
      </c>
      <c r="N15" s="9">
        <v>0.61657512978130002</v>
      </c>
      <c r="O15" s="9">
        <v>0.48231904977209999</v>
      </c>
      <c r="P15" s="9">
        <v>0.28903691204199999</v>
      </c>
      <c r="Q15" s="9">
        <v>0.46248332022229999</v>
      </c>
      <c r="R15" s="9">
        <v>0.22577441686890001</v>
      </c>
      <c r="S15" s="9">
        <v>0.2468217190069</v>
      </c>
      <c r="T15" s="9">
        <v>0.2007142739617</v>
      </c>
      <c r="U15" s="9">
        <v>0.27754979432370003</v>
      </c>
      <c r="V15" s="9">
        <v>0.24769789535889999</v>
      </c>
      <c r="W15" s="9">
        <v>0.49339190554439999</v>
      </c>
      <c r="X15" s="9">
        <v>0.32577740270490002</v>
      </c>
      <c r="Y15" s="9">
        <v>0.33928399854390001</v>
      </c>
      <c r="Z15" s="9">
        <v>0.26006074524930001</v>
      </c>
      <c r="AA15" s="9">
        <v>0.25267515289929998</v>
      </c>
      <c r="AB15" s="9">
        <v>0.28381628643860002</v>
      </c>
      <c r="AC15" s="9">
        <v>0.33647059392119999</v>
      </c>
      <c r="AD15" s="9">
        <v>0.22448535052650001</v>
      </c>
      <c r="AE15" s="9">
        <v>0.42556853659159999</v>
      </c>
      <c r="AF15" s="9">
        <v>0.31225414900580001</v>
      </c>
      <c r="AG15" s="9">
        <v>0.2226796248297</v>
      </c>
      <c r="AH15" s="9">
        <v>0</v>
      </c>
      <c r="AI15" s="9">
        <v>0.2206484132673</v>
      </c>
      <c r="AJ15" s="9">
        <v>0.2709643658707</v>
      </c>
      <c r="AK15" s="9">
        <v>0</v>
      </c>
      <c r="AL15" s="9">
        <v>0.18726684659330001</v>
      </c>
      <c r="AM15" s="9">
        <v>0.41510589071940002</v>
      </c>
      <c r="AN15" s="9">
        <v>0.48629220179420002</v>
      </c>
      <c r="AO15" s="9">
        <v>1</v>
      </c>
      <c r="AP15" s="9">
        <v>0.1757037166945</v>
      </c>
      <c r="AQ15" s="9">
        <v>1</v>
      </c>
      <c r="AR15" s="9">
        <v>0.29952056184289999</v>
      </c>
      <c r="AS15" s="8"/>
    </row>
    <row r="16" spans="1:45" x14ac:dyDescent="0.2">
      <c r="A16" s="24"/>
      <c r="B16" s="24"/>
      <c r="C16" s="10">
        <v>98</v>
      </c>
      <c r="D16" s="10">
        <v>13</v>
      </c>
      <c r="E16" s="10">
        <v>13</v>
      </c>
      <c r="F16" s="10">
        <v>13</v>
      </c>
      <c r="G16" s="10">
        <v>28</v>
      </c>
      <c r="H16" s="10">
        <v>28</v>
      </c>
      <c r="I16" s="10">
        <v>54</v>
      </c>
      <c r="J16" s="10">
        <v>44</v>
      </c>
      <c r="K16" s="10">
        <v>33</v>
      </c>
      <c r="L16" s="10">
        <v>35</v>
      </c>
      <c r="M16" s="10">
        <v>25</v>
      </c>
      <c r="N16" s="10">
        <v>3</v>
      </c>
      <c r="O16" s="10">
        <v>10</v>
      </c>
      <c r="P16" s="10">
        <v>5</v>
      </c>
      <c r="Q16" s="10">
        <v>26</v>
      </c>
      <c r="R16" s="10">
        <v>9</v>
      </c>
      <c r="S16" s="10">
        <v>15</v>
      </c>
      <c r="T16" s="10">
        <v>17</v>
      </c>
      <c r="U16" s="10">
        <v>16</v>
      </c>
      <c r="V16" s="10">
        <v>7</v>
      </c>
      <c r="W16" s="10">
        <v>8</v>
      </c>
      <c r="X16" s="10">
        <v>4</v>
      </c>
      <c r="Y16" s="10">
        <v>20</v>
      </c>
      <c r="Z16" s="10">
        <v>15</v>
      </c>
      <c r="AA16" s="10">
        <v>7</v>
      </c>
      <c r="AB16" s="10">
        <v>37</v>
      </c>
      <c r="AC16" s="10">
        <v>7</v>
      </c>
      <c r="AD16" s="10">
        <v>11</v>
      </c>
      <c r="AE16" s="10">
        <v>22</v>
      </c>
      <c r="AF16" s="10">
        <v>38</v>
      </c>
      <c r="AG16" s="10">
        <v>20</v>
      </c>
      <c r="AH16" s="10">
        <v>0</v>
      </c>
      <c r="AI16" s="10">
        <v>16</v>
      </c>
      <c r="AJ16" s="10">
        <v>3</v>
      </c>
      <c r="AK16" s="10">
        <v>0</v>
      </c>
      <c r="AL16" s="10">
        <v>4</v>
      </c>
      <c r="AM16" s="10">
        <v>15</v>
      </c>
      <c r="AN16" s="10">
        <v>5</v>
      </c>
      <c r="AO16" s="10">
        <v>1</v>
      </c>
      <c r="AP16" s="10">
        <v>2</v>
      </c>
      <c r="AQ16" s="10">
        <v>2</v>
      </c>
      <c r="AR16" s="10">
        <v>50</v>
      </c>
      <c r="AS16" s="8"/>
    </row>
    <row r="17" spans="1:45" x14ac:dyDescent="0.2">
      <c r="A17" s="24"/>
      <c r="B17" s="24"/>
      <c r="C17" s="11" t="s">
        <v>118</v>
      </c>
      <c r="D17" s="11"/>
      <c r="E17" s="11"/>
      <c r="F17" s="11"/>
      <c r="G17" s="11"/>
      <c r="H17" s="11"/>
      <c r="I17" s="11"/>
      <c r="J17" s="11"/>
      <c r="K17" s="11"/>
      <c r="L17" s="12" t="s">
        <v>119</v>
      </c>
      <c r="M17" s="11"/>
      <c r="N17" s="11"/>
      <c r="O17" s="11"/>
      <c r="P17" s="11"/>
      <c r="Q17" s="11"/>
      <c r="R17" s="11"/>
      <c r="S17" s="11"/>
      <c r="T17" s="11"/>
      <c r="U17" s="11"/>
      <c r="V17" s="11"/>
      <c r="W17" s="11"/>
      <c r="X17" s="11"/>
      <c r="Y17" s="11"/>
      <c r="Z17" s="11"/>
      <c r="AA17" s="11"/>
      <c r="AB17" s="11"/>
      <c r="AC17" s="11"/>
      <c r="AD17" s="11"/>
      <c r="AE17" s="11"/>
      <c r="AF17" s="11"/>
      <c r="AG17" s="11"/>
      <c r="AH17" s="11" t="s">
        <v>118</v>
      </c>
      <c r="AI17" s="11"/>
      <c r="AJ17" s="11"/>
      <c r="AK17" s="11"/>
      <c r="AL17" s="11"/>
      <c r="AM17" s="11"/>
      <c r="AN17" s="11"/>
      <c r="AO17" s="11" t="s">
        <v>118</v>
      </c>
      <c r="AP17" s="11"/>
      <c r="AQ17" s="11"/>
      <c r="AR17" s="11"/>
      <c r="AS17" s="8"/>
    </row>
    <row r="18" spans="1:45" x14ac:dyDescent="0.2">
      <c r="A18" s="26"/>
      <c r="B18" s="23" t="s">
        <v>383</v>
      </c>
      <c r="C18" s="9">
        <v>0.21647517741489999</v>
      </c>
      <c r="D18" s="9">
        <v>0.14316327076589999</v>
      </c>
      <c r="E18" s="9">
        <v>0.26625868227220001</v>
      </c>
      <c r="F18" s="9">
        <v>0.24762939990999999</v>
      </c>
      <c r="G18" s="9">
        <v>0.2147469057152</v>
      </c>
      <c r="H18" s="9">
        <v>0.22004819709869999</v>
      </c>
      <c r="I18" s="9">
        <v>0.19606413861399999</v>
      </c>
      <c r="J18" s="9">
        <v>0.23124387344360001</v>
      </c>
      <c r="K18" s="9">
        <v>0.30444571093419998</v>
      </c>
      <c r="L18" s="9">
        <v>0.12381172327209999</v>
      </c>
      <c r="M18" s="9">
        <v>0.19168178946119999</v>
      </c>
      <c r="N18" s="9">
        <v>8.6715888531819996E-2</v>
      </c>
      <c r="O18" s="9">
        <v>0.2973775132332</v>
      </c>
      <c r="P18" s="9">
        <v>0.26339416749360001</v>
      </c>
      <c r="Q18" s="9">
        <v>0.15265541056580001</v>
      </c>
      <c r="R18" s="9">
        <v>0.2383140284742</v>
      </c>
      <c r="S18" s="9">
        <v>0.2322545422191</v>
      </c>
      <c r="T18" s="9">
        <v>0.2496174673813</v>
      </c>
      <c r="U18" s="9">
        <v>0.16027503439990001</v>
      </c>
      <c r="V18" s="9">
        <v>0.16773689871620001</v>
      </c>
      <c r="W18" s="9">
        <v>0</v>
      </c>
      <c r="X18" s="9">
        <v>6.9472146817210007E-2</v>
      </c>
      <c r="Y18" s="9">
        <v>0.22362241207610001</v>
      </c>
      <c r="Z18" s="9">
        <v>0.28923964720840001</v>
      </c>
      <c r="AA18" s="9">
        <v>0.3559851826655</v>
      </c>
      <c r="AB18" s="9">
        <v>0.21423771426730001</v>
      </c>
      <c r="AC18" s="9">
        <v>6.8994947089179998E-2</v>
      </c>
      <c r="AD18" s="9">
        <v>0.145001154287</v>
      </c>
      <c r="AE18" s="9">
        <v>0.18175051306010001</v>
      </c>
      <c r="AF18" s="9">
        <v>0.27198789163159998</v>
      </c>
      <c r="AG18" s="9">
        <v>0.23677799758070001</v>
      </c>
      <c r="AH18" s="9">
        <v>1</v>
      </c>
      <c r="AI18" s="9">
        <v>7.2301319727289995E-2</v>
      </c>
      <c r="AJ18" s="9">
        <v>0.16002693413040001</v>
      </c>
      <c r="AK18" s="9">
        <v>0</v>
      </c>
      <c r="AL18" s="9">
        <v>0.23035424167150001</v>
      </c>
      <c r="AM18" s="9">
        <v>0.1663139237056</v>
      </c>
      <c r="AN18" s="9">
        <v>0.20042960315950001</v>
      </c>
      <c r="AO18" s="9">
        <v>0</v>
      </c>
      <c r="AP18" s="9">
        <v>0.20385971135719999</v>
      </c>
      <c r="AQ18" s="9">
        <v>0</v>
      </c>
      <c r="AR18" s="9">
        <v>0.30546742206959998</v>
      </c>
      <c r="AS18" s="8"/>
    </row>
    <row r="19" spans="1:45" x14ac:dyDescent="0.2">
      <c r="A19" s="24"/>
      <c r="B19" s="24"/>
      <c r="C19" s="10">
        <v>87</v>
      </c>
      <c r="D19" s="10">
        <v>5</v>
      </c>
      <c r="E19" s="10">
        <v>16</v>
      </c>
      <c r="F19" s="10">
        <v>18</v>
      </c>
      <c r="G19" s="10">
        <v>18</v>
      </c>
      <c r="H19" s="10">
        <v>28</v>
      </c>
      <c r="I19" s="10">
        <v>48</v>
      </c>
      <c r="J19" s="10">
        <v>37</v>
      </c>
      <c r="K19" s="10">
        <v>54</v>
      </c>
      <c r="L19" s="10">
        <v>18</v>
      </c>
      <c r="M19" s="10">
        <v>13</v>
      </c>
      <c r="N19" s="10">
        <v>1</v>
      </c>
      <c r="O19" s="10">
        <v>9</v>
      </c>
      <c r="P19" s="10">
        <v>5</v>
      </c>
      <c r="Q19" s="10">
        <v>12</v>
      </c>
      <c r="R19" s="10">
        <v>7</v>
      </c>
      <c r="S19" s="10">
        <v>15</v>
      </c>
      <c r="T19" s="10">
        <v>23</v>
      </c>
      <c r="U19" s="10">
        <v>16</v>
      </c>
      <c r="V19" s="10">
        <v>3</v>
      </c>
      <c r="W19" s="10">
        <v>0</v>
      </c>
      <c r="X19" s="10">
        <v>2</v>
      </c>
      <c r="Y19" s="10">
        <v>17</v>
      </c>
      <c r="Z19" s="10">
        <v>16</v>
      </c>
      <c r="AA19" s="10">
        <v>11</v>
      </c>
      <c r="AB19" s="10">
        <v>38</v>
      </c>
      <c r="AC19" s="10">
        <v>2</v>
      </c>
      <c r="AD19" s="10">
        <v>6</v>
      </c>
      <c r="AE19" s="10">
        <v>13</v>
      </c>
      <c r="AF19" s="10">
        <v>35</v>
      </c>
      <c r="AG19" s="10">
        <v>29</v>
      </c>
      <c r="AH19" s="10">
        <v>1</v>
      </c>
      <c r="AI19" s="10">
        <v>7</v>
      </c>
      <c r="AJ19" s="10">
        <v>2</v>
      </c>
      <c r="AK19" s="10">
        <v>0</v>
      </c>
      <c r="AL19" s="10">
        <v>4</v>
      </c>
      <c r="AM19" s="10">
        <v>10</v>
      </c>
      <c r="AN19" s="10">
        <v>4</v>
      </c>
      <c r="AO19" s="10">
        <v>0</v>
      </c>
      <c r="AP19" s="10">
        <v>3</v>
      </c>
      <c r="AQ19" s="10">
        <v>0</v>
      </c>
      <c r="AR19" s="10">
        <v>57</v>
      </c>
      <c r="AS19" s="8"/>
    </row>
    <row r="20" spans="1:45" x14ac:dyDescent="0.2">
      <c r="A20" s="24"/>
      <c r="B20" s="24"/>
      <c r="C20" s="11" t="s">
        <v>118</v>
      </c>
      <c r="D20" s="11"/>
      <c r="E20" s="11"/>
      <c r="F20" s="11"/>
      <c r="G20" s="11"/>
      <c r="H20" s="11"/>
      <c r="I20" s="11"/>
      <c r="J20" s="11"/>
      <c r="K20" s="12" t="s">
        <v>125</v>
      </c>
      <c r="L20" s="11"/>
      <c r="M20" s="11"/>
      <c r="N20" s="11"/>
      <c r="O20" s="11"/>
      <c r="P20" s="11"/>
      <c r="Q20" s="11"/>
      <c r="R20" s="11"/>
      <c r="S20" s="11"/>
      <c r="T20" s="11"/>
      <c r="U20" s="11"/>
      <c r="V20" s="11"/>
      <c r="W20" s="11"/>
      <c r="X20" s="11"/>
      <c r="Y20" s="11"/>
      <c r="Z20" s="11"/>
      <c r="AA20" s="11"/>
      <c r="AB20" s="11"/>
      <c r="AC20" s="11"/>
      <c r="AD20" s="11"/>
      <c r="AE20" s="11"/>
      <c r="AF20" s="11"/>
      <c r="AG20" s="11"/>
      <c r="AH20" s="11" t="s">
        <v>118</v>
      </c>
      <c r="AI20" s="11"/>
      <c r="AJ20" s="11"/>
      <c r="AK20" s="11"/>
      <c r="AL20" s="11"/>
      <c r="AM20" s="11"/>
      <c r="AN20" s="11"/>
      <c r="AO20" s="11" t="s">
        <v>118</v>
      </c>
      <c r="AP20" s="11"/>
      <c r="AQ20" s="11"/>
      <c r="AR20" s="12" t="s">
        <v>119</v>
      </c>
      <c r="AS20" s="8"/>
    </row>
    <row r="21" spans="1:45" x14ac:dyDescent="0.2">
      <c r="A21" s="26"/>
      <c r="B21" s="23" t="s">
        <v>384</v>
      </c>
      <c r="C21" s="9">
        <v>0.1453956715262</v>
      </c>
      <c r="D21" s="9">
        <v>0.1298063928973</v>
      </c>
      <c r="E21" s="9">
        <v>0.17055568124709999</v>
      </c>
      <c r="F21" s="9">
        <v>0.2548660893361</v>
      </c>
      <c r="G21" s="9">
        <v>0.10613428346620001</v>
      </c>
      <c r="H21" s="9">
        <v>0.13046883575439999</v>
      </c>
      <c r="I21" s="9">
        <v>0.15159781673619999</v>
      </c>
      <c r="J21" s="9">
        <v>0.14221642135259999</v>
      </c>
      <c r="K21" s="9">
        <v>0.15663211712809999</v>
      </c>
      <c r="L21" s="9">
        <v>0.13745117763930001</v>
      </c>
      <c r="M21" s="9">
        <v>0.1140205378386</v>
      </c>
      <c r="N21" s="9">
        <v>0.2109108362306</v>
      </c>
      <c r="O21" s="9">
        <v>0.16225790873330001</v>
      </c>
      <c r="P21" s="9">
        <v>1.9494465542329999E-2</v>
      </c>
      <c r="Q21" s="9">
        <v>8.7114908871699995E-2</v>
      </c>
      <c r="R21" s="9">
        <v>0.1303539380424</v>
      </c>
      <c r="S21" s="9">
        <v>0.17561005590760001</v>
      </c>
      <c r="T21" s="9">
        <v>9.3777540031929993E-2</v>
      </c>
      <c r="U21" s="9">
        <v>0.27645275036729999</v>
      </c>
      <c r="V21" s="9">
        <v>4.8242646556340002E-2</v>
      </c>
      <c r="W21" s="9">
        <v>0</v>
      </c>
      <c r="X21" s="9">
        <v>0</v>
      </c>
      <c r="Y21" s="9">
        <v>0.1080947470066</v>
      </c>
      <c r="Z21" s="9">
        <v>0.22657692162080001</v>
      </c>
      <c r="AA21" s="9">
        <v>0.12227738630649999</v>
      </c>
      <c r="AB21" s="9">
        <v>0.20685642040470001</v>
      </c>
      <c r="AC21" s="9">
        <v>4.9764578356280002E-2</v>
      </c>
      <c r="AD21" s="9">
        <v>1.4579840362989999E-2</v>
      </c>
      <c r="AE21" s="9">
        <v>0.1471704589275</v>
      </c>
      <c r="AF21" s="9">
        <v>0.1086146256183</v>
      </c>
      <c r="AG21" s="9">
        <v>0.29673895999549998</v>
      </c>
      <c r="AH21" s="9">
        <v>0</v>
      </c>
      <c r="AI21" s="9">
        <v>4.7719228143059997E-2</v>
      </c>
      <c r="AJ21" s="9">
        <v>5.1278487485719997E-2</v>
      </c>
      <c r="AK21" s="9">
        <v>0.75013649389199999</v>
      </c>
      <c r="AL21" s="9">
        <v>0.25476216427789999</v>
      </c>
      <c r="AM21" s="9">
        <v>0.16667477638</v>
      </c>
      <c r="AN21" s="9">
        <v>3.5526607374570002E-2</v>
      </c>
      <c r="AO21" s="9">
        <v>0</v>
      </c>
      <c r="AP21" s="9">
        <v>0.47035865867569998</v>
      </c>
      <c r="AQ21" s="9">
        <v>0</v>
      </c>
      <c r="AR21" s="9">
        <v>0.1637215327904</v>
      </c>
      <c r="AS21" s="8"/>
    </row>
    <row r="22" spans="1:45" x14ac:dyDescent="0.2">
      <c r="A22" s="24"/>
      <c r="B22" s="24"/>
      <c r="C22" s="10">
        <v>54</v>
      </c>
      <c r="D22" s="10">
        <v>4</v>
      </c>
      <c r="E22" s="10">
        <v>11</v>
      </c>
      <c r="F22" s="10">
        <v>11</v>
      </c>
      <c r="G22" s="10">
        <v>11</v>
      </c>
      <c r="H22" s="10">
        <v>17</v>
      </c>
      <c r="I22" s="10">
        <v>32</v>
      </c>
      <c r="J22" s="10">
        <v>22</v>
      </c>
      <c r="K22" s="10">
        <v>23</v>
      </c>
      <c r="L22" s="10">
        <v>22</v>
      </c>
      <c r="M22" s="10">
        <v>6</v>
      </c>
      <c r="N22" s="10">
        <v>1</v>
      </c>
      <c r="O22" s="10">
        <v>5</v>
      </c>
      <c r="P22" s="10">
        <v>1</v>
      </c>
      <c r="Q22" s="10">
        <v>6</v>
      </c>
      <c r="R22" s="10">
        <v>9</v>
      </c>
      <c r="S22" s="10">
        <v>8</v>
      </c>
      <c r="T22" s="10">
        <v>10</v>
      </c>
      <c r="U22" s="10">
        <v>15</v>
      </c>
      <c r="V22" s="10">
        <v>1</v>
      </c>
      <c r="W22" s="10">
        <v>0</v>
      </c>
      <c r="X22" s="10">
        <v>0</v>
      </c>
      <c r="Y22" s="10">
        <v>8</v>
      </c>
      <c r="Z22" s="10">
        <v>13</v>
      </c>
      <c r="AA22" s="10">
        <v>6</v>
      </c>
      <c r="AB22" s="10">
        <v>26</v>
      </c>
      <c r="AC22" s="10">
        <v>1</v>
      </c>
      <c r="AD22" s="10">
        <v>1</v>
      </c>
      <c r="AE22" s="10">
        <v>10</v>
      </c>
      <c r="AF22" s="10">
        <v>19</v>
      </c>
      <c r="AG22" s="10">
        <v>23</v>
      </c>
      <c r="AH22" s="10">
        <v>0</v>
      </c>
      <c r="AI22" s="10">
        <v>3</v>
      </c>
      <c r="AJ22" s="10">
        <v>1</v>
      </c>
      <c r="AK22" s="10">
        <v>1</v>
      </c>
      <c r="AL22" s="10">
        <v>6</v>
      </c>
      <c r="AM22" s="10">
        <v>12</v>
      </c>
      <c r="AN22" s="10">
        <v>1</v>
      </c>
      <c r="AO22" s="10">
        <v>0</v>
      </c>
      <c r="AP22" s="10">
        <v>3</v>
      </c>
      <c r="AQ22" s="10">
        <v>0</v>
      </c>
      <c r="AR22" s="10">
        <v>27</v>
      </c>
      <c r="AS22" s="8"/>
    </row>
    <row r="23" spans="1:45" x14ac:dyDescent="0.2">
      <c r="A23" s="24"/>
      <c r="B23" s="24"/>
      <c r="C23" s="11" t="s">
        <v>118</v>
      </c>
      <c r="D23" s="11"/>
      <c r="E23" s="11"/>
      <c r="F23" s="11"/>
      <c r="G23" s="11"/>
      <c r="H23" s="11"/>
      <c r="I23" s="11"/>
      <c r="J23" s="11"/>
      <c r="K23" s="11"/>
      <c r="L23" s="11"/>
      <c r="M23" s="11"/>
      <c r="N23" s="11"/>
      <c r="O23" s="11"/>
      <c r="P23" s="11"/>
      <c r="Q23" s="11"/>
      <c r="R23" s="11"/>
      <c r="S23" s="11"/>
      <c r="T23" s="11"/>
      <c r="U23" s="12" t="s">
        <v>125</v>
      </c>
      <c r="V23" s="11"/>
      <c r="W23" s="11"/>
      <c r="X23" s="11"/>
      <c r="Y23" s="11"/>
      <c r="Z23" s="11"/>
      <c r="AA23" s="11"/>
      <c r="AB23" s="11"/>
      <c r="AC23" s="11"/>
      <c r="AD23" s="11"/>
      <c r="AE23" s="11"/>
      <c r="AF23" s="11"/>
      <c r="AG23" s="12" t="s">
        <v>325</v>
      </c>
      <c r="AH23" s="11" t="s">
        <v>118</v>
      </c>
      <c r="AI23" s="11"/>
      <c r="AJ23" s="11"/>
      <c r="AK23" s="12" t="s">
        <v>119</v>
      </c>
      <c r="AL23" s="11"/>
      <c r="AM23" s="11"/>
      <c r="AN23" s="11"/>
      <c r="AO23" s="11" t="s">
        <v>118</v>
      </c>
      <c r="AP23" s="12" t="s">
        <v>119</v>
      </c>
      <c r="AQ23" s="11"/>
      <c r="AR23" s="11"/>
      <c r="AS23" s="8"/>
    </row>
    <row r="24" spans="1:45" x14ac:dyDescent="0.2">
      <c r="A24" s="26"/>
      <c r="B24" s="23" t="s">
        <v>56</v>
      </c>
      <c r="C24" s="9">
        <v>1</v>
      </c>
      <c r="D24" s="9">
        <v>1</v>
      </c>
      <c r="E24" s="9">
        <v>1</v>
      </c>
      <c r="F24" s="9">
        <v>1</v>
      </c>
      <c r="G24" s="9">
        <v>1</v>
      </c>
      <c r="H24" s="9">
        <v>1</v>
      </c>
      <c r="I24" s="9">
        <v>1</v>
      </c>
      <c r="J24" s="9">
        <v>1</v>
      </c>
      <c r="K24" s="9">
        <v>1</v>
      </c>
      <c r="L24" s="9">
        <v>1</v>
      </c>
      <c r="M24" s="9">
        <v>1</v>
      </c>
      <c r="N24" s="9">
        <v>1</v>
      </c>
      <c r="O24" s="9">
        <v>1</v>
      </c>
      <c r="P24" s="9">
        <v>1</v>
      </c>
      <c r="Q24" s="9">
        <v>1</v>
      </c>
      <c r="R24" s="9">
        <v>1</v>
      </c>
      <c r="S24" s="9">
        <v>1</v>
      </c>
      <c r="T24" s="9">
        <v>1</v>
      </c>
      <c r="U24" s="9">
        <v>1</v>
      </c>
      <c r="V24" s="9">
        <v>1</v>
      </c>
      <c r="W24" s="9">
        <v>1</v>
      </c>
      <c r="X24" s="9">
        <v>1</v>
      </c>
      <c r="Y24" s="9">
        <v>1</v>
      </c>
      <c r="Z24" s="9">
        <v>1</v>
      </c>
      <c r="AA24" s="9">
        <v>1</v>
      </c>
      <c r="AB24" s="9">
        <v>1</v>
      </c>
      <c r="AC24" s="9">
        <v>1</v>
      </c>
      <c r="AD24" s="9">
        <v>1</v>
      </c>
      <c r="AE24" s="9">
        <v>1</v>
      </c>
      <c r="AF24" s="9">
        <v>1</v>
      </c>
      <c r="AG24" s="9">
        <v>1</v>
      </c>
      <c r="AH24" s="9">
        <v>1</v>
      </c>
      <c r="AI24" s="9">
        <v>1</v>
      </c>
      <c r="AJ24" s="9">
        <v>1</v>
      </c>
      <c r="AK24" s="9">
        <v>1</v>
      </c>
      <c r="AL24" s="9">
        <v>1</v>
      </c>
      <c r="AM24" s="9">
        <v>1</v>
      </c>
      <c r="AN24" s="9">
        <v>1</v>
      </c>
      <c r="AO24" s="9">
        <v>1</v>
      </c>
      <c r="AP24" s="9">
        <v>1</v>
      </c>
      <c r="AQ24" s="9">
        <v>1</v>
      </c>
      <c r="AR24" s="9">
        <v>1</v>
      </c>
      <c r="AS24" s="8"/>
    </row>
    <row r="25" spans="1:45" x14ac:dyDescent="0.2">
      <c r="A25" s="24"/>
      <c r="B25" s="24"/>
      <c r="C25" s="10">
        <v>365</v>
      </c>
      <c r="D25" s="10">
        <v>31</v>
      </c>
      <c r="E25" s="10">
        <v>66</v>
      </c>
      <c r="F25" s="10">
        <v>62</v>
      </c>
      <c r="G25" s="10">
        <v>85</v>
      </c>
      <c r="H25" s="10">
        <v>114</v>
      </c>
      <c r="I25" s="10">
        <v>196</v>
      </c>
      <c r="J25" s="10">
        <v>165</v>
      </c>
      <c r="K25" s="10">
        <v>167</v>
      </c>
      <c r="L25" s="10">
        <v>119</v>
      </c>
      <c r="M25" s="10">
        <v>68</v>
      </c>
      <c r="N25" s="10">
        <v>6</v>
      </c>
      <c r="O25" s="10">
        <v>26</v>
      </c>
      <c r="P25" s="10">
        <v>18</v>
      </c>
      <c r="Q25" s="10">
        <v>68</v>
      </c>
      <c r="R25" s="10">
        <v>44</v>
      </c>
      <c r="S25" s="10">
        <v>55</v>
      </c>
      <c r="T25" s="10">
        <v>87</v>
      </c>
      <c r="U25" s="10">
        <v>67</v>
      </c>
      <c r="V25" s="10">
        <v>27</v>
      </c>
      <c r="W25" s="10">
        <v>19</v>
      </c>
      <c r="X25" s="10">
        <v>15</v>
      </c>
      <c r="Y25" s="10">
        <v>65</v>
      </c>
      <c r="Z25" s="10">
        <v>62</v>
      </c>
      <c r="AA25" s="10">
        <v>36</v>
      </c>
      <c r="AB25" s="10">
        <v>141</v>
      </c>
      <c r="AC25" s="10">
        <v>21</v>
      </c>
      <c r="AD25" s="10">
        <v>45</v>
      </c>
      <c r="AE25" s="10">
        <v>66</v>
      </c>
      <c r="AF25" s="10">
        <v>140</v>
      </c>
      <c r="AG25" s="10">
        <v>91</v>
      </c>
      <c r="AH25" s="10">
        <v>1</v>
      </c>
      <c r="AI25" s="10">
        <v>71</v>
      </c>
      <c r="AJ25" s="10">
        <v>16</v>
      </c>
      <c r="AK25" s="10">
        <v>3</v>
      </c>
      <c r="AL25" s="10">
        <v>16</v>
      </c>
      <c r="AM25" s="10">
        <v>50</v>
      </c>
      <c r="AN25" s="10">
        <v>16</v>
      </c>
      <c r="AO25" s="10">
        <v>1</v>
      </c>
      <c r="AP25" s="10">
        <v>10</v>
      </c>
      <c r="AQ25" s="10">
        <v>2</v>
      </c>
      <c r="AR25" s="10">
        <v>180</v>
      </c>
      <c r="AS25" s="8"/>
    </row>
    <row r="26" spans="1:45" x14ac:dyDescent="0.2">
      <c r="A26" s="24"/>
      <c r="B26" s="24"/>
      <c r="C26" s="11" t="s">
        <v>118</v>
      </c>
      <c r="D26" s="11" t="s">
        <v>118</v>
      </c>
      <c r="E26" s="11" t="s">
        <v>118</v>
      </c>
      <c r="F26" s="11" t="s">
        <v>118</v>
      </c>
      <c r="G26" s="11" t="s">
        <v>118</v>
      </c>
      <c r="H26" s="11" t="s">
        <v>118</v>
      </c>
      <c r="I26" s="11" t="s">
        <v>118</v>
      </c>
      <c r="J26" s="11" t="s">
        <v>118</v>
      </c>
      <c r="K26" s="11" t="s">
        <v>118</v>
      </c>
      <c r="L26" s="11" t="s">
        <v>118</v>
      </c>
      <c r="M26" s="11" t="s">
        <v>118</v>
      </c>
      <c r="N26" s="11" t="s">
        <v>118</v>
      </c>
      <c r="O26" s="11" t="s">
        <v>118</v>
      </c>
      <c r="P26" s="11" t="s">
        <v>118</v>
      </c>
      <c r="Q26" s="11" t="s">
        <v>118</v>
      </c>
      <c r="R26" s="11" t="s">
        <v>118</v>
      </c>
      <c r="S26" s="11" t="s">
        <v>118</v>
      </c>
      <c r="T26" s="11" t="s">
        <v>118</v>
      </c>
      <c r="U26" s="11" t="s">
        <v>118</v>
      </c>
      <c r="V26" s="11" t="s">
        <v>118</v>
      </c>
      <c r="W26" s="11" t="s">
        <v>118</v>
      </c>
      <c r="X26" s="11" t="s">
        <v>118</v>
      </c>
      <c r="Y26" s="11" t="s">
        <v>118</v>
      </c>
      <c r="Z26" s="11" t="s">
        <v>118</v>
      </c>
      <c r="AA26" s="11" t="s">
        <v>118</v>
      </c>
      <c r="AB26" s="11" t="s">
        <v>118</v>
      </c>
      <c r="AC26" s="11" t="s">
        <v>118</v>
      </c>
      <c r="AD26" s="11" t="s">
        <v>118</v>
      </c>
      <c r="AE26" s="11" t="s">
        <v>118</v>
      </c>
      <c r="AF26" s="11" t="s">
        <v>118</v>
      </c>
      <c r="AG26" s="11" t="s">
        <v>118</v>
      </c>
      <c r="AH26" s="11" t="s">
        <v>118</v>
      </c>
      <c r="AI26" s="11" t="s">
        <v>118</v>
      </c>
      <c r="AJ26" s="11" t="s">
        <v>118</v>
      </c>
      <c r="AK26" s="11" t="s">
        <v>118</v>
      </c>
      <c r="AL26" s="11" t="s">
        <v>118</v>
      </c>
      <c r="AM26" s="11" t="s">
        <v>118</v>
      </c>
      <c r="AN26" s="11" t="s">
        <v>118</v>
      </c>
      <c r="AO26" s="11" t="s">
        <v>118</v>
      </c>
      <c r="AP26" s="11" t="s">
        <v>118</v>
      </c>
      <c r="AQ26" s="11" t="s">
        <v>118</v>
      </c>
      <c r="AR26" s="11" t="s">
        <v>118</v>
      </c>
      <c r="AS26" s="8"/>
    </row>
    <row r="27" spans="1:45" x14ac:dyDescent="0.2">
      <c r="A27" s="13" t="s">
        <v>385</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20"/>
    </row>
    <row r="28" spans="1:45" x14ac:dyDescent="0.2">
      <c r="A28" s="15" t="s">
        <v>135</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row>
  </sheetData>
  <mergeCells count="18">
    <mergeCell ref="B15:B17"/>
    <mergeCell ref="B18:B20"/>
    <mergeCell ref="B21:B23"/>
    <mergeCell ref="B24:B26"/>
    <mergeCell ref="AP2:AR2"/>
    <mergeCell ref="A2:C2"/>
    <mergeCell ref="A3:B5"/>
    <mergeCell ref="B6:B8"/>
    <mergeCell ref="B9:B11"/>
    <mergeCell ref="A6:A26"/>
    <mergeCell ref="AI3:AR3"/>
    <mergeCell ref="D3:H3"/>
    <mergeCell ref="I3:J3"/>
    <mergeCell ref="K3:N3"/>
    <mergeCell ref="O3:U3"/>
    <mergeCell ref="V3:AB3"/>
    <mergeCell ref="AC3:AH3"/>
    <mergeCell ref="B12:B14"/>
  </mergeCells>
  <hyperlinks>
    <hyperlink ref="A1" location="'TOC'!A1:A1" display="Back to TOC" xr:uid="{00000000-0004-0000-1700-000000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S25"/>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386</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376</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387</v>
      </c>
      <c r="B6" s="23" t="s">
        <v>378</v>
      </c>
      <c r="C6" s="9">
        <v>6.0555312597280003E-2</v>
      </c>
      <c r="D6" s="9">
        <v>0</v>
      </c>
      <c r="E6" s="9">
        <v>3.0441643152109999E-2</v>
      </c>
      <c r="F6" s="9">
        <v>7.7878355835399996E-2</v>
      </c>
      <c r="G6" s="9">
        <v>3.7908007493889999E-2</v>
      </c>
      <c r="H6" s="9">
        <v>0.1035415655148</v>
      </c>
      <c r="I6" s="9">
        <v>4.4564105637749998E-2</v>
      </c>
      <c r="J6" s="9">
        <v>8.2346656146439989E-2</v>
      </c>
      <c r="K6" s="9">
        <v>6.6216038013700004E-2</v>
      </c>
      <c r="L6" s="9">
        <v>5.1327448054829999E-2</v>
      </c>
      <c r="M6" s="9">
        <v>6.4853531379230001E-2</v>
      </c>
      <c r="N6" s="9">
        <v>0</v>
      </c>
      <c r="O6" s="9">
        <v>5.1828976475579998E-2</v>
      </c>
      <c r="P6" s="9">
        <v>6.5464965524480001E-2</v>
      </c>
      <c r="Q6" s="9">
        <v>3.3210995467380003E-2</v>
      </c>
      <c r="R6" s="9">
        <v>5.8554719301640003E-2</v>
      </c>
      <c r="S6" s="9">
        <v>8.937662417399999E-3</v>
      </c>
      <c r="T6" s="9">
        <v>0.13341151656719999</v>
      </c>
      <c r="U6" s="9">
        <v>4.3517123036409998E-2</v>
      </c>
      <c r="V6" s="9">
        <v>0.13814881258619999</v>
      </c>
      <c r="W6" s="9">
        <v>0.13414292814629999</v>
      </c>
      <c r="X6" s="9">
        <v>0.1180375090387</v>
      </c>
      <c r="Y6" s="9">
        <v>0.1132296546742</v>
      </c>
      <c r="Z6" s="9">
        <v>2.017300982662E-2</v>
      </c>
      <c r="AA6" s="9">
        <v>2.9352372400409998E-2</v>
      </c>
      <c r="AB6" s="9">
        <v>1.7421560200949999E-2</v>
      </c>
      <c r="AC6" s="9">
        <v>6.3143119943499998E-2</v>
      </c>
      <c r="AD6" s="9">
        <v>0.14337459801710001</v>
      </c>
      <c r="AE6" s="9">
        <v>9.2598758379550006E-2</v>
      </c>
      <c r="AF6" s="9">
        <v>3.7520731630139997E-2</v>
      </c>
      <c r="AG6" s="9">
        <v>7.5697443085450001E-3</v>
      </c>
      <c r="AH6" s="9">
        <v>0</v>
      </c>
      <c r="AI6" s="9">
        <v>0.1118138750695</v>
      </c>
      <c r="AJ6" s="9">
        <v>3.0651166801729999E-2</v>
      </c>
      <c r="AK6" s="9">
        <v>0</v>
      </c>
      <c r="AL6" s="9">
        <v>4.0322959708599997E-2</v>
      </c>
      <c r="AM6" s="9">
        <v>1.8667536300359999E-2</v>
      </c>
      <c r="AN6" s="9">
        <v>0</v>
      </c>
      <c r="AO6" s="9">
        <v>0</v>
      </c>
      <c r="AP6" s="9">
        <v>0.1251329121185</v>
      </c>
      <c r="AQ6" s="9">
        <v>0</v>
      </c>
      <c r="AR6" s="9">
        <v>6.2092085170649999E-2</v>
      </c>
      <c r="AS6" s="8"/>
    </row>
    <row r="7" spans="1:45" x14ac:dyDescent="0.2">
      <c r="A7" s="24"/>
      <c r="B7" s="24"/>
      <c r="C7" s="10">
        <v>24</v>
      </c>
      <c r="D7" s="10">
        <v>0</v>
      </c>
      <c r="E7" s="10">
        <v>4</v>
      </c>
      <c r="F7" s="10">
        <v>6</v>
      </c>
      <c r="G7" s="10">
        <v>3</v>
      </c>
      <c r="H7" s="10">
        <v>9</v>
      </c>
      <c r="I7" s="10">
        <v>12</v>
      </c>
      <c r="J7" s="10">
        <v>12</v>
      </c>
      <c r="K7" s="10">
        <v>11</v>
      </c>
      <c r="L7" s="10">
        <v>9</v>
      </c>
      <c r="M7" s="10">
        <v>4</v>
      </c>
      <c r="N7" s="10">
        <v>0</v>
      </c>
      <c r="O7" s="10">
        <v>2</v>
      </c>
      <c r="P7" s="10">
        <v>1</v>
      </c>
      <c r="Q7" s="10">
        <v>3</v>
      </c>
      <c r="R7" s="10">
        <v>3</v>
      </c>
      <c r="S7" s="10">
        <v>1</v>
      </c>
      <c r="T7" s="10">
        <v>10</v>
      </c>
      <c r="U7" s="10">
        <v>4</v>
      </c>
      <c r="V7" s="10">
        <v>4</v>
      </c>
      <c r="W7" s="10">
        <v>4</v>
      </c>
      <c r="X7" s="10">
        <v>2</v>
      </c>
      <c r="Y7" s="10">
        <v>7</v>
      </c>
      <c r="Z7" s="10">
        <v>2</v>
      </c>
      <c r="AA7" s="10">
        <v>2</v>
      </c>
      <c r="AB7" s="10">
        <v>3</v>
      </c>
      <c r="AC7" s="10">
        <v>1</v>
      </c>
      <c r="AD7" s="10">
        <v>10</v>
      </c>
      <c r="AE7" s="10">
        <v>6</v>
      </c>
      <c r="AF7" s="10">
        <v>6</v>
      </c>
      <c r="AG7" s="10">
        <v>1</v>
      </c>
      <c r="AH7" s="10">
        <v>0</v>
      </c>
      <c r="AI7" s="10">
        <v>8</v>
      </c>
      <c r="AJ7" s="10">
        <v>1</v>
      </c>
      <c r="AK7" s="10">
        <v>0</v>
      </c>
      <c r="AL7" s="10">
        <v>1</v>
      </c>
      <c r="AM7" s="10">
        <v>1</v>
      </c>
      <c r="AN7" s="10">
        <v>0</v>
      </c>
      <c r="AO7" s="10">
        <v>0</v>
      </c>
      <c r="AP7" s="10">
        <v>1</v>
      </c>
      <c r="AQ7" s="10">
        <v>0</v>
      </c>
      <c r="AR7" s="10">
        <v>12</v>
      </c>
      <c r="AS7" s="8"/>
    </row>
    <row r="8" spans="1:45" x14ac:dyDescent="0.2">
      <c r="A8" s="24"/>
      <c r="B8" s="24"/>
      <c r="C8" s="11" t="s">
        <v>118</v>
      </c>
      <c r="D8" s="11"/>
      <c r="E8" s="11"/>
      <c r="F8" s="11"/>
      <c r="G8" s="11"/>
      <c r="H8" s="11"/>
      <c r="I8" s="11"/>
      <c r="J8" s="11"/>
      <c r="K8" s="11"/>
      <c r="L8" s="11"/>
      <c r="M8" s="11"/>
      <c r="N8" s="11"/>
      <c r="O8" s="11"/>
      <c r="P8" s="11"/>
      <c r="Q8" s="11"/>
      <c r="R8" s="11"/>
      <c r="S8" s="11"/>
      <c r="T8" s="12" t="s">
        <v>124</v>
      </c>
      <c r="U8" s="11"/>
      <c r="V8" s="11"/>
      <c r="W8" s="11"/>
      <c r="X8" s="11"/>
      <c r="Y8" s="11"/>
      <c r="Z8" s="11"/>
      <c r="AA8" s="11"/>
      <c r="AB8" s="11"/>
      <c r="AC8" s="11"/>
      <c r="AD8" s="12" t="s">
        <v>124</v>
      </c>
      <c r="AE8" s="11"/>
      <c r="AF8" s="11"/>
      <c r="AG8" s="11"/>
      <c r="AH8" s="11"/>
      <c r="AI8" s="11"/>
      <c r="AJ8" s="11"/>
      <c r="AK8" s="11"/>
      <c r="AL8" s="11"/>
      <c r="AM8" s="11"/>
      <c r="AN8" s="11"/>
      <c r="AO8" s="11"/>
      <c r="AP8" s="11"/>
      <c r="AQ8" s="11"/>
      <c r="AR8" s="11"/>
      <c r="AS8" s="8"/>
    </row>
    <row r="9" spans="1:45" x14ac:dyDescent="0.2">
      <c r="A9" s="26"/>
      <c r="B9" s="23" t="s">
        <v>380</v>
      </c>
      <c r="C9" s="9">
        <v>0.1439977519574</v>
      </c>
      <c r="D9" s="9">
        <v>4.9684566806639997E-2</v>
      </c>
      <c r="E9" s="9">
        <v>0.17513357542249999</v>
      </c>
      <c r="F9" s="9">
        <v>7.7667284160979996E-2</v>
      </c>
      <c r="G9" s="9">
        <v>0.1890561445118</v>
      </c>
      <c r="H9" s="9">
        <v>0.194924758467</v>
      </c>
      <c r="I9" s="9">
        <v>0.14797351827819999</v>
      </c>
      <c r="J9" s="9">
        <v>0.13524200800469999</v>
      </c>
      <c r="K9" s="9">
        <v>0.13017399155250001</v>
      </c>
      <c r="L9" s="9">
        <v>0.12477198758539999</v>
      </c>
      <c r="M9" s="9">
        <v>0.21108476295930001</v>
      </c>
      <c r="N9" s="9">
        <v>0.5</v>
      </c>
      <c r="O9" s="9">
        <v>4.8251088432319997E-2</v>
      </c>
      <c r="P9" s="9">
        <v>0.33198641297429998</v>
      </c>
      <c r="Q9" s="9">
        <v>6.4648200304990008E-2</v>
      </c>
      <c r="R9" s="9">
        <v>0.1010317792885</v>
      </c>
      <c r="S9" s="9">
        <v>0.12771313157870001</v>
      </c>
      <c r="T9" s="9">
        <v>0.23124900230090001</v>
      </c>
      <c r="U9" s="9">
        <v>0.15843407257299999</v>
      </c>
      <c r="V9" s="9">
        <v>0.3736143031243</v>
      </c>
      <c r="W9" s="9">
        <v>0.16848337505280001</v>
      </c>
      <c r="X9" s="9">
        <v>0.17432423412770001</v>
      </c>
      <c r="Y9" s="9">
        <v>0.21020210186839999</v>
      </c>
      <c r="Z9" s="9">
        <v>0.1158916553691</v>
      </c>
      <c r="AA9" s="9">
        <v>8.3651037484770013E-2</v>
      </c>
      <c r="AB9" s="9">
        <v>6.5909993552949991E-2</v>
      </c>
      <c r="AC9" s="9">
        <v>0.16171264366820001</v>
      </c>
      <c r="AD9" s="9">
        <v>0.28266610253559998</v>
      </c>
      <c r="AE9" s="9">
        <v>0.1696376883605</v>
      </c>
      <c r="AF9" s="9">
        <v>0.12941095765899999</v>
      </c>
      <c r="AG9" s="9">
        <v>4.8805455217750003E-2</v>
      </c>
      <c r="AH9" s="9">
        <v>0</v>
      </c>
      <c r="AI9" s="9">
        <v>0.20756200139479999</v>
      </c>
      <c r="AJ9" s="9">
        <v>0.31071016205539997</v>
      </c>
      <c r="AK9" s="9">
        <v>0.12536257699379999</v>
      </c>
      <c r="AL9" s="9">
        <v>2.8981988545350001E-2</v>
      </c>
      <c r="AM9" s="9">
        <v>6.8707141498229998E-2</v>
      </c>
      <c r="AN9" s="9">
        <v>0.2181338702216</v>
      </c>
      <c r="AO9" s="9">
        <v>0.54919660378190005</v>
      </c>
      <c r="AP9" s="9">
        <v>0.34746207853950001</v>
      </c>
      <c r="AQ9" s="9">
        <v>0.39335839343500001</v>
      </c>
      <c r="AR9" s="9">
        <v>8.567661017066E-2</v>
      </c>
      <c r="AS9" s="8"/>
    </row>
    <row r="10" spans="1:45" x14ac:dyDescent="0.2">
      <c r="A10" s="24"/>
      <c r="B10" s="24"/>
      <c r="C10" s="10">
        <v>52</v>
      </c>
      <c r="D10" s="10">
        <v>2</v>
      </c>
      <c r="E10" s="10">
        <v>13</v>
      </c>
      <c r="F10" s="10">
        <v>7</v>
      </c>
      <c r="G10" s="10">
        <v>10</v>
      </c>
      <c r="H10" s="10">
        <v>20</v>
      </c>
      <c r="I10" s="10">
        <v>26</v>
      </c>
      <c r="J10" s="10">
        <v>25</v>
      </c>
      <c r="K10" s="10">
        <v>27</v>
      </c>
      <c r="L10" s="10">
        <v>13</v>
      </c>
      <c r="M10" s="10">
        <v>11</v>
      </c>
      <c r="N10" s="10">
        <v>1</v>
      </c>
      <c r="O10" s="10">
        <v>1</v>
      </c>
      <c r="P10" s="10">
        <v>3</v>
      </c>
      <c r="Q10" s="10">
        <v>6</v>
      </c>
      <c r="R10" s="10">
        <v>3</v>
      </c>
      <c r="S10" s="10">
        <v>8</v>
      </c>
      <c r="T10" s="10">
        <v>20</v>
      </c>
      <c r="U10" s="10">
        <v>11</v>
      </c>
      <c r="V10" s="10">
        <v>11</v>
      </c>
      <c r="W10" s="10">
        <v>3</v>
      </c>
      <c r="X10" s="10">
        <v>3</v>
      </c>
      <c r="Y10" s="10">
        <v>12</v>
      </c>
      <c r="Z10" s="10">
        <v>9</v>
      </c>
      <c r="AA10" s="10">
        <v>3</v>
      </c>
      <c r="AB10" s="10">
        <v>11</v>
      </c>
      <c r="AC10" s="10">
        <v>4</v>
      </c>
      <c r="AD10" s="10">
        <v>14</v>
      </c>
      <c r="AE10" s="10">
        <v>9</v>
      </c>
      <c r="AF10" s="10">
        <v>18</v>
      </c>
      <c r="AG10" s="10">
        <v>7</v>
      </c>
      <c r="AH10" s="10">
        <v>0</v>
      </c>
      <c r="AI10" s="10">
        <v>13</v>
      </c>
      <c r="AJ10" s="10">
        <v>7</v>
      </c>
      <c r="AK10" s="10">
        <v>1</v>
      </c>
      <c r="AL10" s="10">
        <v>1</v>
      </c>
      <c r="AM10" s="10">
        <v>3</v>
      </c>
      <c r="AN10" s="10">
        <v>3</v>
      </c>
      <c r="AO10" s="10">
        <v>1</v>
      </c>
      <c r="AP10" s="10">
        <v>4</v>
      </c>
      <c r="AQ10" s="10">
        <v>1</v>
      </c>
      <c r="AR10" s="10">
        <v>18</v>
      </c>
      <c r="AS10" s="8"/>
    </row>
    <row r="11" spans="1:45" x14ac:dyDescent="0.2">
      <c r="A11" s="24"/>
      <c r="B11" s="24"/>
      <c r="C11" s="11" t="s">
        <v>118</v>
      </c>
      <c r="D11" s="11"/>
      <c r="E11" s="11"/>
      <c r="F11" s="11"/>
      <c r="G11" s="11"/>
      <c r="H11" s="11"/>
      <c r="I11" s="11"/>
      <c r="J11" s="11"/>
      <c r="K11" s="11"/>
      <c r="L11" s="11"/>
      <c r="M11" s="11"/>
      <c r="N11" s="11"/>
      <c r="O11" s="11"/>
      <c r="P11" s="11"/>
      <c r="Q11" s="11"/>
      <c r="R11" s="11"/>
      <c r="S11" s="11"/>
      <c r="T11" s="11"/>
      <c r="U11" s="11"/>
      <c r="V11" s="12" t="s">
        <v>230</v>
      </c>
      <c r="W11" s="11"/>
      <c r="X11" s="11"/>
      <c r="Y11" s="11"/>
      <c r="Z11" s="11"/>
      <c r="AA11" s="11"/>
      <c r="AB11" s="11"/>
      <c r="AC11" s="11"/>
      <c r="AD11" s="12" t="s">
        <v>123</v>
      </c>
      <c r="AE11" s="11"/>
      <c r="AF11" s="11"/>
      <c r="AG11" s="11"/>
      <c r="AH11" s="11"/>
      <c r="AI11" s="11"/>
      <c r="AJ11" s="11"/>
      <c r="AK11" s="11"/>
      <c r="AL11" s="11"/>
      <c r="AM11" s="11"/>
      <c r="AN11" s="11"/>
      <c r="AO11" s="11"/>
      <c r="AP11" s="11"/>
      <c r="AQ11" s="11"/>
      <c r="AR11" s="11"/>
      <c r="AS11" s="8"/>
    </row>
    <row r="12" spans="1:45" x14ac:dyDescent="0.2">
      <c r="A12" s="26"/>
      <c r="B12" s="23" t="s">
        <v>381</v>
      </c>
      <c r="C12" s="9">
        <v>0.34297606053050012</v>
      </c>
      <c r="D12" s="9">
        <v>0.4380616928528</v>
      </c>
      <c r="E12" s="9">
        <v>0.28095164317089999</v>
      </c>
      <c r="F12" s="9">
        <v>0.30248732060459999</v>
      </c>
      <c r="G12" s="9">
        <v>0.42699756209169998</v>
      </c>
      <c r="H12" s="9">
        <v>0.29740080813719999</v>
      </c>
      <c r="I12" s="9">
        <v>0.36477472516640003</v>
      </c>
      <c r="J12" s="9">
        <v>0.30865229669580002</v>
      </c>
      <c r="K12" s="9">
        <v>0.33100390828920001</v>
      </c>
      <c r="L12" s="9">
        <v>0.4130850676433</v>
      </c>
      <c r="M12" s="9">
        <v>0.25284290195640002</v>
      </c>
      <c r="N12" s="9">
        <v>0</v>
      </c>
      <c r="O12" s="9">
        <v>0.36190762970719997</v>
      </c>
      <c r="P12" s="9">
        <v>0.118850947644</v>
      </c>
      <c r="Q12" s="9">
        <v>0.47590849212890002</v>
      </c>
      <c r="R12" s="9">
        <v>0.35473973641790002</v>
      </c>
      <c r="S12" s="9">
        <v>0.44546548845950001</v>
      </c>
      <c r="T12" s="9">
        <v>0.21554597484259999</v>
      </c>
      <c r="U12" s="9">
        <v>0.3155597812273</v>
      </c>
      <c r="V12" s="9">
        <v>0.36066668603259999</v>
      </c>
      <c r="W12" s="9">
        <v>0.57524823805799996</v>
      </c>
      <c r="X12" s="9">
        <v>0.40345370164630001</v>
      </c>
      <c r="Y12" s="9">
        <v>0.1976057872818</v>
      </c>
      <c r="Z12" s="9">
        <v>0.40796326746459999</v>
      </c>
      <c r="AA12" s="9">
        <v>0.37774203811889989</v>
      </c>
      <c r="AB12" s="9">
        <v>0.3242998388385</v>
      </c>
      <c r="AC12" s="9">
        <v>0.38701792542969998</v>
      </c>
      <c r="AD12" s="9">
        <v>0.3891197280757</v>
      </c>
      <c r="AE12" s="9">
        <v>0.28535522756170001</v>
      </c>
      <c r="AF12" s="9">
        <v>0.36991512814159999</v>
      </c>
      <c r="AG12" s="9">
        <v>0.32737183744359999</v>
      </c>
      <c r="AH12" s="9">
        <v>0.20579604162340001</v>
      </c>
      <c r="AI12" s="9">
        <v>0.43623358267500001</v>
      </c>
      <c r="AJ12" s="9">
        <v>0.23459196243620001</v>
      </c>
      <c r="AK12" s="9">
        <v>0</v>
      </c>
      <c r="AL12" s="9">
        <v>0.55207322183569996</v>
      </c>
      <c r="AM12" s="9">
        <v>0.2982053362596</v>
      </c>
      <c r="AN12" s="9">
        <v>0.15606941720459999</v>
      </c>
      <c r="AO12" s="9">
        <v>0</v>
      </c>
      <c r="AP12" s="9">
        <v>0.29024506647920001</v>
      </c>
      <c r="AQ12" s="9">
        <v>0.34050738483139997</v>
      </c>
      <c r="AR12" s="9">
        <v>0.3651757476311</v>
      </c>
      <c r="AS12" s="8"/>
    </row>
    <row r="13" spans="1:45" x14ac:dyDescent="0.2">
      <c r="A13" s="24"/>
      <c r="B13" s="24"/>
      <c r="C13" s="10">
        <v>131</v>
      </c>
      <c r="D13" s="10">
        <v>17</v>
      </c>
      <c r="E13" s="10">
        <v>21</v>
      </c>
      <c r="F13" s="10">
        <v>30</v>
      </c>
      <c r="G13" s="10">
        <v>29</v>
      </c>
      <c r="H13" s="10">
        <v>32</v>
      </c>
      <c r="I13" s="10">
        <v>77</v>
      </c>
      <c r="J13" s="10">
        <v>52</v>
      </c>
      <c r="K13" s="10">
        <v>70</v>
      </c>
      <c r="L13" s="10">
        <v>43</v>
      </c>
      <c r="M13" s="10">
        <v>18</v>
      </c>
      <c r="N13" s="10">
        <v>0</v>
      </c>
      <c r="O13" s="10">
        <v>10</v>
      </c>
      <c r="P13" s="10">
        <v>3</v>
      </c>
      <c r="Q13" s="10">
        <v>36</v>
      </c>
      <c r="R13" s="10">
        <v>16</v>
      </c>
      <c r="S13" s="10">
        <v>24</v>
      </c>
      <c r="T13" s="10">
        <v>23</v>
      </c>
      <c r="U13" s="10">
        <v>19</v>
      </c>
      <c r="V13" s="10">
        <v>11</v>
      </c>
      <c r="W13" s="10">
        <v>11</v>
      </c>
      <c r="X13" s="10">
        <v>8</v>
      </c>
      <c r="Y13" s="10">
        <v>15</v>
      </c>
      <c r="Z13" s="10">
        <v>25</v>
      </c>
      <c r="AA13" s="10">
        <v>15</v>
      </c>
      <c r="AB13" s="10">
        <v>46</v>
      </c>
      <c r="AC13" s="10">
        <v>7</v>
      </c>
      <c r="AD13" s="10">
        <v>23</v>
      </c>
      <c r="AE13" s="10">
        <v>21</v>
      </c>
      <c r="AF13" s="10">
        <v>46</v>
      </c>
      <c r="AG13" s="10">
        <v>33</v>
      </c>
      <c r="AH13" s="10">
        <v>1</v>
      </c>
      <c r="AI13" s="10">
        <v>31</v>
      </c>
      <c r="AJ13" s="10">
        <v>6</v>
      </c>
      <c r="AK13" s="10">
        <v>0</v>
      </c>
      <c r="AL13" s="10">
        <v>7</v>
      </c>
      <c r="AM13" s="10">
        <v>11</v>
      </c>
      <c r="AN13" s="10">
        <v>3</v>
      </c>
      <c r="AO13" s="10">
        <v>0</v>
      </c>
      <c r="AP13" s="10">
        <v>3</v>
      </c>
      <c r="AQ13" s="10">
        <v>2</v>
      </c>
      <c r="AR13" s="10">
        <v>68</v>
      </c>
      <c r="AS13" s="8"/>
    </row>
    <row r="14" spans="1:45" x14ac:dyDescent="0.2">
      <c r="A14" s="24"/>
      <c r="B14" s="24"/>
      <c r="C14" s="11" t="s">
        <v>118</v>
      </c>
      <c r="D14" s="11"/>
      <c r="E14" s="11"/>
      <c r="F14" s="11"/>
      <c r="G14" s="11"/>
      <c r="H14" s="11"/>
      <c r="I14" s="11"/>
      <c r="J14" s="11"/>
      <c r="K14" s="11"/>
      <c r="L14" s="11"/>
      <c r="M14" s="11"/>
      <c r="N14" s="11"/>
      <c r="O14" s="11"/>
      <c r="P14" s="11"/>
      <c r="Q14" s="12" t="s">
        <v>171</v>
      </c>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8"/>
    </row>
    <row r="15" spans="1:45" x14ac:dyDescent="0.2">
      <c r="A15" s="26"/>
      <c r="B15" s="23" t="s">
        <v>382</v>
      </c>
      <c r="C15" s="9">
        <v>0.28558858671539999</v>
      </c>
      <c r="D15" s="9">
        <v>0.38256733257469999</v>
      </c>
      <c r="E15" s="9">
        <v>0.32776399326599998</v>
      </c>
      <c r="F15" s="9">
        <v>0.35213684849810001</v>
      </c>
      <c r="G15" s="9">
        <v>0.2135751389693</v>
      </c>
      <c r="H15" s="9">
        <v>0.21886345439320001</v>
      </c>
      <c r="I15" s="9">
        <v>0.28595937851539999</v>
      </c>
      <c r="J15" s="9">
        <v>0.29057999014449998</v>
      </c>
      <c r="K15" s="9">
        <v>0.31135494992820001</v>
      </c>
      <c r="L15" s="9">
        <v>0.25117435631270002</v>
      </c>
      <c r="M15" s="9">
        <v>0.27431643404650002</v>
      </c>
      <c r="N15" s="9">
        <v>0.5</v>
      </c>
      <c r="O15" s="9">
        <v>0.24312506515519999</v>
      </c>
      <c r="P15" s="9">
        <v>0.36289819692809999</v>
      </c>
      <c r="Q15" s="9">
        <v>0.25940181151969999</v>
      </c>
      <c r="R15" s="9">
        <v>0.34178330991720002</v>
      </c>
      <c r="S15" s="9">
        <v>0.24598687254439999</v>
      </c>
      <c r="T15" s="9">
        <v>0.28982442373950001</v>
      </c>
      <c r="U15" s="9">
        <v>0.31043397789130001</v>
      </c>
      <c r="V15" s="9">
        <v>4.7296683760110002E-2</v>
      </c>
      <c r="W15" s="9">
        <v>0.1221254587429</v>
      </c>
      <c r="X15" s="9">
        <v>0.1777314431284</v>
      </c>
      <c r="Y15" s="9">
        <v>0.29209923064269999</v>
      </c>
      <c r="Z15" s="9">
        <v>0.38485913947599998</v>
      </c>
      <c r="AA15" s="9">
        <v>0.3023645539332</v>
      </c>
      <c r="AB15" s="9">
        <v>0.32362315284339999</v>
      </c>
      <c r="AC15" s="9">
        <v>7.5345423920339993E-2</v>
      </c>
      <c r="AD15" s="9">
        <v>0.13291492809309999</v>
      </c>
      <c r="AE15" s="9">
        <v>0.32450438992000002</v>
      </c>
      <c r="AF15" s="9">
        <v>0.33068614111499989</v>
      </c>
      <c r="AG15" s="9">
        <v>0.34206046399270001</v>
      </c>
      <c r="AH15" s="9">
        <v>0.23115130746949999</v>
      </c>
      <c r="AI15" s="9">
        <v>0.1185754201603</v>
      </c>
      <c r="AJ15" s="9">
        <v>0.28039477455040002</v>
      </c>
      <c r="AK15" s="9">
        <v>0.47797911386210001</v>
      </c>
      <c r="AL15" s="9">
        <v>0.3786218299104</v>
      </c>
      <c r="AM15" s="9">
        <v>0.45493836186429998</v>
      </c>
      <c r="AN15" s="9">
        <v>0.49668286332180001</v>
      </c>
      <c r="AO15" s="9">
        <v>0.45080339621809989</v>
      </c>
      <c r="AP15" s="9">
        <v>0.1214285379333</v>
      </c>
      <c r="AQ15" s="9">
        <v>0</v>
      </c>
      <c r="AR15" s="9">
        <v>0.28871504715489998</v>
      </c>
      <c r="AS15" s="8"/>
    </row>
    <row r="16" spans="1:45" x14ac:dyDescent="0.2">
      <c r="A16" s="24"/>
      <c r="B16" s="24"/>
      <c r="C16" s="10">
        <v>98</v>
      </c>
      <c r="D16" s="10">
        <v>14</v>
      </c>
      <c r="E16" s="10">
        <v>22</v>
      </c>
      <c r="F16" s="10">
        <v>17</v>
      </c>
      <c r="G16" s="10">
        <v>18</v>
      </c>
      <c r="H16" s="10">
        <v>26</v>
      </c>
      <c r="I16" s="10">
        <v>53</v>
      </c>
      <c r="J16" s="10">
        <v>45</v>
      </c>
      <c r="K16" s="10">
        <v>51</v>
      </c>
      <c r="L16" s="10">
        <v>33</v>
      </c>
      <c r="M16" s="10">
        <v>13</v>
      </c>
      <c r="N16" s="10">
        <v>1</v>
      </c>
      <c r="O16" s="10">
        <v>4</v>
      </c>
      <c r="P16" s="10">
        <v>7</v>
      </c>
      <c r="Q16" s="10">
        <v>20</v>
      </c>
      <c r="R16" s="10">
        <v>15</v>
      </c>
      <c r="S16" s="10">
        <v>15</v>
      </c>
      <c r="T16" s="10">
        <v>18</v>
      </c>
      <c r="U16" s="10">
        <v>19</v>
      </c>
      <c r="V16" s="10">
        <v>1</v>
      </c>
      <c r="W16" s="10">
        <v>3</v>
      </c>
      <c r="X16" s="10">
        <v>4</v>
      </c>
      <c r="Y16" s="10">
        <v>15</v>
      </c>
      <c r="Z16" s="10">
        <v>20</v>
      </c>
      <c r="AA16" s="10">
        <v>11</v>
      </c>
      <c r="AB16" s="10">
        <v>44</v>
      </c>
      <c r="AC16" s="10">
        <v>1</v>
      </c>
      <c r="AD16" s="10">
        <v>5</v>
      </c>
      <c r="AE16" s="10">
        <v>19</v>
      </c>
      <c r="AF16" s="10">
        <v>41</v>
      </c>
      <c r="AG16" s="10">
        <v>31</v>
      </c>
      <c r="AH16" s="10">
        <v>1</v>
      </c>
      <c r="AI16" s="10">
        <v>10</v>
      </c>
      <c r="AJ16" s="10">
        <v>5</v>
      </c>
      <c r="AK16" s="10">
        <v>4</v>
      </c>
      <c r="AL16" s="10">
        <v>4</v>
      </c>
      <c r="AM16" s="10">
        <v>19</v>
      </c>
      <c r="AN16" s="10">
        <v>11</v>
      </c>
      <c r="AO16" s="10">
        <v>1</v>
      </c>
      <c r="AP16" s="10">
        <v>3</v>
      </c>
      <c r="AQ16" s="10">
        <v>0</v>
      </c>
      <c r="AR16" s="10">
        <v>41</v>
      </c>
      <c r="AS16" s="8"/>
    </row>
    <row r="17" spans="1:45" x14ac:dyDescent="0.2">
      <c r="A17" s="24"/>
      <c r="B17" s="24"/>
      <c r="C17" s="11" t="s">
        <v>118</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2" t="s">
        <v>119</v>
      </c>
      <c r="AN17" s="12" t="s">
        <v>119</v>
      </c>
      <c r="AO17" s="11"/>
      <c r="AP17" s="11"/>
      <c r="AQ17" s="11"/>
      <c r="AR17" s="11"/>
      <c r="AS17" s="8"/>
    </row>
    <row r="18" spans="1:45" x14ac:dyDescent="0.2">
      <c r="A18" s="26"/>
      <c r="B18" s="23" t="s">
        <v>383</v>
      </c>
      <c r="C18" s="9">
        <v>0.16688228819939999</v>
      </c>
      <c r="D18" s="9">
        <v>0.12968640776580001</v>
      </c>
      <c r="E18" s="9">
        <v>0.1857091449886</v>
      </c>
      <c r="F18" s="9">
        <v>0.1898301909009</v>
      </c>
      <c r="G18" s="9">
        <v>0.1324631469333</v>
      </c>
      <c r="H18" s="9">
        <v>0.18526941348779999</v>
      </c>
      <c r="I18" s="9">
        <v>0.1567282724023</v>
      </c>
      <c r="J18" s="9">
        <v>0.18317904900859999</v>
      </c>
      <c r="K18" s="9">
        <v>0.16125111221649999</v>
      </c>
      <c r="L18" s="9">
        <v>0.15964114040380001</v>
      </c>
      <c r="M18" s="9">
        <v>0.1969023696585</v>
      </c>
      <c r="N18" s="9">
        <v>0</v>
      </c>
      <c r="O18" s="9">
        <v>0.29488724022969998</v>
      </c>
      <c r="P18" s="9">
        <v>0.1207994769292</v>
      </c>
      <c r="Q18" s="9">
        <v>0.16683050057900001</v>
      </c>
      <c r="R18" s="9">
        <v>0.1438904550748</v>
      </c>
      <c r="S18" s="9">
        <v>0.17189684499999999</v>
      </c>
      <c r="T18" s="9">
        <v>0.1299690825499</v>
      </c>
      <c r="U18" s="9">
        <v>0.172055045272</v>
      </c>
      <c r="V18" s="9">
        <v>8.0273514496740001E-2</v>
      </c>
      <c r="W18" s="9">
        <v>0</v>
      </c>
      <c r="X18" s="9">
        <v>0.12645311205900001</v>
      </c>
      <c r="Y18" s="9">
        <v>0.1868632255329</v>
      </c>
      <c r="Z18" s="9">
        <v>7.1112927863559994E-2</v>
      </c>
      <c r="AA18" s="9">
        <v>0.2068899980627</v>
      </c>
      <c r="AB18" s="9">
        <v>0.26874545456420001</v>
      </c>
      <c r="AC18" s="9">
        <v>0.31278088703829998</v>
      </c>
      <c r="AD18" s="9">
        <v>5.1924643278480002E-2</v>
      </c>
      <c r="AE18" s="9">
        <v>0.1279039357782</v>
      </c>
      <c r="AF18" s="9">
        <v>0.13246704145429999</v>
      </c>
      <c r="AG18" s="9">
        <v>0.27419249903740001</v>
      </c>
      <c r="AH18" s="9">
        <v>0.56305265090709999</v>
      </c>
      <c r="AI18" s="9">
        <v>0.12581512070039999</v>
      </c>
      <c r="AJ18" s="9">
        <v>0.14365193415620001</v>
      </c>
      <c r="AK18" s="9">
        <v>0.3966583091441</v>
      </c>
      <c r="AL18" s="9">
        <v>0</v>
      </c>
      <c r="AM18" s="9">
        <v>0.15948162407749999</v>
      </c>
      <c r="AN18" s="9">
        <v>0.12911384925200001</v>
      </c>
      <c r="AO18" s="9">
        <v>0</v>
      </c>
      <c r="AP18" s="9">
        <v>0.1157314049295</v>
      </c>
      <c r="AQ18" s="9">
        <v>0.26613422173360002</v>
      </c>
      <c r="AR18" s="9">
        <v>0.19834050987269999</v>
      </c>
      <c r="AS18" s="8"/>
    </row>
    <row r="19" spans="1:45" x14ac:dyDescent="0.2">
      <c r="A19" s="24"/>
      <c r="B19" s="24"/>
      <c r="C19" s="10">
        <v>64</v>
      </c>
      <c r="D19" s="10">
        <v>5</v>
      </c>
      <c r="E19" s="10">
        <v>13</v>
      </c>
      <c r="F19" s="10">
        <v>12</v>
      </c>
      <c r="G19" s="10">
        <v>10</v>
      </c>
      <c r="H19" s="10">
        <v>23</v>
      </c>
      <c r="I19" s="10">
        <v>35</v>
      </c>
      <c r="J19" s="10">
        <v>29</v>
      </c>
      <c r="K19" s="10">
        <v>29</v>
      </c>
      <c r="L19" s="10">
        <v>21</v>
      </c>
      <c r="M19" s="10">
        <v>13</v>
      </c>
      <c r="N19" s="10">
        <v>0</v>
      </c>
      <c r="O19" s="10">
        <v>8</v>
      </c>
      <c r="P19" s="10">
        <v>2</v>
      </c>
      <c r="Q19" s="10">
        <v>12</v>
      </c>
      <c r="R19" s="10">
        <v>6</v>
      </c>
      <c r="S19" s="10">
        <v>12</v>
      </c>
      <c r="T19" s="10">
        <v>14</v>
      </c>
      <c r="U19" s="10">
        <v>10</v>
      </c>
      <c r="V19" s="10">
        <v>2</v>
      </c>
      <c r="W19" s="10">
        <v>0</v>
      </c>
      <c r="X19" s="10">
        <v>3</v>
      </c>
      <c r="Y19" s="10">
        <v>10</v>
      </c>
      <c r="Z19" s="10">
        <v>6</v>
      </c>
      <c r="AA19" s="10">
        <v>10</v>
      </c>
      <c r="AB19" s="10">
        <v>33</v>
      </c>
      <c r="AC19" s="10">
        <v>3</v>
      </c>
      <c r="AD19" s="10">
        <v>4</v>
      </c>
      <c r="AE19" s="10">
        <v>10</v>
      </c>
      <c r="AF19" s="10">
        <v>19</v>
      </c>
      <c r="AG19" s="10">
        <v>25</v>
      </c>
      <c r="AH19" s="10">
        <v>3</v>
      </c>
      <c r="AI19" s="10">
        <v>7</v>
      </c>
      <c r="AJ19" s="10">
        <v>5</v>
      </c>
      <c r="AK19" s="10">
        <v>5</v>
      </c>
      <c r="AL19" s="10">
        <v>0</v>
      </c>
      <c r="AM19" s="10">
        <v>8</v>
      </c>
      <c r="AN19" s="10">
        <v>3</v>
      </c>
      <c r="AO19" s="10">
        <v>0</v>
      </c>
      <c r="AP19" s="10">
        <v>2</v>
      </c>
      <c r="AQ19" s="10">
        <v>1</v>
      </c>
      <c r="AR19" s="10">
        <v>33</v>
      </c>
      <c r="AS19" s="8"/>
    </row>
    <row r="20" spans="1:45" x14ac:dyDescent="0.2">
      <c r="A20" s="24"/>
      <c r="B20" s="24"/>
      <c r="C20" s="11" t="s">
        <v>118</v>
      </c>
      <c r="D20" s="11"/>
      <c r="E20" s="11"/>
      <c r="F20" s="11"/>
      <c r="G20" s="11"/>
      <c r="H20" s="11"/>
      <c r="I20" s="11"/>
      <c r="J20" s="11"/>
      <c r="K20" s="11"/>
      <c r="L20" s="11"/>
      <c r="M20" s="11"/>
      <c r="N20" s="11"/>
      <c r="O20" s="11"/>
      <c r="P20" s="11"/>
      <c r="Q20" s="11"/>
      <c r="R20" s="11"/>
      <c r="S20" s="11"/>
      <c r="T20" s="11"/>
      <c r="U20" s="11"/>
      <c r="V20" s="11"/>
      <c r="W20" s="11"/>
      <c r="X20" s="11"/>
      <c r="Y20" s="11"/>
      <c r="Z20" s="11"/>
      <c r="AA20" s="11"/>
      <c r="AB20" s="12" t="s">
        <v>124</v>
      </c>
      <c r="AC20" s="11"/>
      <c r="AD20" s="11"/>
      <c r="AE20" s="11"/>
      <c r="AF20" s="11"/>
      <c r="AG20" s="12" t="s">
        <v>125</v>
      </c>
      <c r="AH20" s="12" t="s">
        <v>125</v>
      </c>
      <c r="AI20" s="11"/>
      <c r="AJ20" s="11"/>
      <c r="AK20" s="11"/>
      <c r="AL20" s="11"/>
      <c r="AM20" s="11"/>
      <c r="AN20" s="11"/>
      <c r="AO20" s="11"/>
      <c r="AP20" s="11"/>
      <c r="AQ20" s="11"/>
      <c r="AR20" s="11"/>
      <c r="AS20" s="8"/>
    </row>
    <row r="21" spans="1:45" x14ac:dyDescent="0.2">
      <c r="A21" s="26"/>
      <c r="B21" s="23" t="s">
        <v>56</v>
      </c>
      <c r="C21" s="9">
        <v>1</v>
      </c>
      <c r="D21" s="9">
        <v>1</v>
      </c>
      <c r="E21" s="9">
        <v>1</v>
      </c>
      <c r="F21" s="9">
        <v>1</v>
      </c>
      <c r="G21" s="9">
        <v>1</v>
      </c>
      <c r="H21" s="9">
        <v>1</v>
      </c>
      <c r="I21" s="9">
        <v>1</v>
      </c>
      <c r="J21" s="9">
        <v>1</v>
      </c>
      <c r="K21" s="9">
        <v>1</v>
      </c>
      <c r="L21" s="9">
        <v>1</v>
      </c>
      <c r="M21" s="9">
        <v>1</v>
      </c>
      <c r="N21" s="9">
        <v>1</v>
      </c>
      <c r="O21" s="9">
        <v>1</v>
      </c>
      <c r="P21" s="9">
        <v>1</v>
      </c>
      <c r="Q21" s="9">
        <v>1</v>
      </c>
      <c r="R21" s="9">
        <v>1</v>
      </c>
      <c r="S21" s="9">
        <v>1</v>
      </c>
      <c r="T21" s="9">
        <v>1</v>
      </c>
      <c r="U21" s="9">
        <v>1</v>
      </c>
      <c r="V21" s="9">
        <v>1</v>
      </c>
      <c r="W21" s="9">
        <v>1</v>
      </c>
      <c r="X21" s="9">
        <v>1</v>
      </c>
      <c r="Y21" s="9">
        <v>1</v>
      </c>
      <c r="Z21" s="9">
        <v>1</v>
      </c>
      <c r="AA21" s="9">
        <v>1</v>
      </c>
      <c r="AB21" s="9">
        <v>1</v>
      </c>
      <c r="AC21" s="9">
        <v>1</v>
      </c>
      <c r="AD21" s="9">
        <v>1</v>
      </c>
      <c r="AE21" s="9">
        <v>1</v>
      </c>
      <c r="AF21" s="9">
        <v>1</v>
      </c>
      <c r="AG21" s="9">
        <v>1</v>
      </c>
      <c r="AH21" s="9">
        <v>1</v>
      </c>
      <c r="AI21" s="9">
        <v>1</v>
      </c>
      <c r="AJ21" s="9">
        <v>1</v>
      </c>
      <c r="AK21" s="9">
        <v>1</v>
      </c>
      <c r="AL21" s="9">
        <v>1</v>
      </c>
      <c r="AM21" s="9">
        <v>1</v>
      </c>
      <c r="AN21" s="9">
        <v>1</v>
      </c>
      <c r="AO21" s="9">
        <v>1</v>
      </c>
      <c r="AP21" s="9">
        <v>1</v>
      </c>
      <c r="AQ21" s="9">
        <v>1</v>
      </c>
      <c r="AR21" s="9">
        <v>1</v>
      </c>
      <c r="AS21" s="8"/>
    </row>
    <row r="22" spans="1:45" x14ac:dyDescent="0.2">
      <c r="A22" s="24"/>
      <c r="B22" s="24"/>
      <c r="C22" s="10">
        <v>369</v>
      </c>
      <c r="D22" s="10">
        <v>38</v>
      </c>
      <c r="E22" s="10">
        <v>73</v>
      </c>
      <c r="F22" s="10">
        <v>72</v>
      </c>
      <c r="G22" s="10">
        <v>70</v>
      </c>
      <c r="H22" s="10">
        <v>110</v>
      </c>
      <c r="I22" s="10">
        <v>203</v>
      </c>
      <c r="J22" s="10">
        <v>163</v>
      </c>
      <c r="K22" s="10">
        <v>188</v>
      </c>
      <c r="L22" s="10">
        <v>119</v>
      </c>
      <c r="M22" s="10">
        <v>59</v>
      </c>
      <c r="N22" s="10">
        <v>2</v>
      </c>
      <c r="O22" s="10">
        <v>25</v>
      </c>
      <c r="P22" s="10">
        <v>16</v>
      </c>
      <c r="Q22" s="10">
        <v>77</v>
      </c>
      <c r="R22" s="10">
        <v>43</v>
      </c>
      <c r="S22" s="10">
        <v>60</v>
      </c>
      <c r="T22" s="10">
        <v>85</v>
      </c>
      <c r="U22" s="10">
        <v>63</v>
      </c>
      <c r="V22" s="10">
        <v>29</v>
      </c>
      <c r="W22" s="10">
        <v>21</v>
      </c>
      <c r="X22" s="10">
        <v>20</v>
      </c>
      <c r="Y22" s="10">
        <v>59</v>
      </c>
      <c r="Z22" s="10">
        <v>62</v>
      </c>
      <c r="AA22" s="10">
        <v>41</v>
      </c>
      <c r="AB22" s="10">
        <v>137</v>
      </c>
      <c r="AC22" s="10">
        <v>16</v>
      </c>
      <c r="AD22" s="10">
        <v>56</v>
      </c>
      <c r="AE22" s="10">
        <v>65</v>
      </c>
      <c r="AF22" s="10">
        <v>130</v>
      </c>
      <c r="AG22" s="10">
        <v>97</v>
      </c>
      <c r="AH22" s="10">
        <v>5</v>
      </c>
      <c r="AI22" s="10">
        <v>69</v>
      </c>
      <c r="AJ22" s="10">
        <v>24</v>
      </c>
      <c r="AK22" s="10">
        <v>10</v>
      </c>
      <c r="AL22" s="10">
        <v>13</v>
      </c>
      <c r="AM22" s="10">
        <v>42</v>
      </c>
      <c r="AN22" s="10">
        <v>20</v>
      </c>
      <c r="AO22" s="10">
        <v>2</v>
      </c>
      <c r="AP22" s="10">
        <v>13</v>
      </c>
      <c r="AQ22" s="10">
        <v>4</v>
      </c>
      <c r="AR22" s="10">
        <v>172</v>
      </c>
      <c r="AS22" s="8"/>
    </row>
    <row r="23" spans="1:45" x14ac:dyDescent="0.2">
      <c r="A23" s="24"/>
      <c r="B23" s="24"/>
      <c r="C23" s="11" t="s">
        <v>118</v>
      </c>
      <c r="D23" s="11" t="s">
        <v>118</v>
      </c>
      <c r="E23" s="11" t="s">
        <v>118</v>
      </c>
      <c r="F23" s="11" t="s">
        <v>118</v>
      </c>
      <c r="G23" s="11" t="s">
        <v>118</v>
      </c>
      <c r="H23" s="11" t="s">
        <v>118</v>
      </c>
      <c r="I23" s="11" t="s">
        <v>118</v>
      </c>
      <c r="J23" s="11" t="s">
        <v>118</v>
      </c>
      <c r="K23" s="11" t="s">
        <v>118</v>
      </c>
      <c r="L23" s="11" t="s">
        <v>118</v>
      </c>
      <c r="M23" s="11" t="s">
        <v>118</v>
      </c>
      <c r="N23" s="11" t="s">
        <v>118</v>
      </c>
      <c r="O23" s="11" t="s">
        <v>118</v>
      </c>
      <c r="P23" s="11" t="s">
        <v>118</v>
      </c>
      <c r="Q23" s="11" t="s">
        <v>118</v>
      </c>
      <c r="R23" s="11" t="s">
        <v>118</v>
      </c>
      <c r="S23" s="11" t="s">
        <v>118</v>
      </c>
      <c r="T23" s="11" t="s">
        <v>118</v>
      </c>
      <c r="U23" s="11" t="s">
        <v>118</v>
      </c>
      <c r="V23" s="11" t="s">
        <v>118</v>
      </c>
      <c r="W23" s="11" t="s">
        <v>118</v>
      </c>
      <c r="X23" s="11" t="s">
        <v>118</v>
      </c>
      <c r="Y23" s="11" t="s">
        <v>118</v>
      </c>
      <c r="Z23" s="11" t="s">
        <v>118</v>
      </c>
      <c r="AA23" s="11" t="s">
        <v>118</v>
      </c>
      <c r="AB23" s="11" t="s">
        <v>118</v>
      </c>
      <c r="AC23" s="11" t="s">
        <v>118</v>
      </c>
      <c r="AD23" s="11" t="s">
        <v>118</v>
      </c>
      <c r="AE23" s="11" t="s">
        <v>118</v>
      </c>
      <c r="AF23" s="11" t="s">
        <v>118</v>
      </c>
      <c r="AG23" s="11" t="s">
        <v>118</v>
      </c>
      <c r="AH23" s="11" t="s">
        <v>118</v>
      </c>
      <c r="AI23" s="11" t="s">
        <v>118</v>
      </c>
      <c r="AJ23" s="11" t="s">
        <v>118</v>
      </c>
      <c r="AK23" s="11" t="s">
        <v>118</v>
      </c>
      <c r="AL23" s="11" t="s">
        <v>118</v>
      </c>
      <c r="AM23" s="11" t="s">
        <v>118</v>
      </c>
      <c r="AN23" s="11" t="s">
        <v>118</v>
      </c>
      <c r="AO23" s="11" t="s">
        <v>118</v>
      </c>
      <c r="AP23" s="11" t="s">
        <v>118</v>
      </c>
      <c r="AQ23" s="11" t="s">
        <v>118</v>
      </c>
      <c r="AR23" s="11" t="s">
        <v>118</v>
      </c>
      <c r="AS23" s="8"/>
    </row>
    <row r="24" spans="1:45" x14ac:dyDescent="0.2">
      <c r="A24" s="13" t="s">
        <v>388</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20"/>
    </row>
    <row r="25" spans="1:45" x14ac:dyDescent="0.2">
      <c r="A25" s="15" t="s">
        <v>135</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row>
  </sheetData>
  <mergeCells count="17">
    <mergeCell ref="AP2:AR2"/>
    <mergeCell ref="A2:C2"/>
    <mergeCell ref="A3:B5"/>
    <mergeCell ref="B6:B8"/>
    <mergeCell ref="B9:B11"/>
    <mergeCell ref="AI3:AR3"/>
    <mergeCell ref="D3:H3"/>
    <mergeCell ref="I3:J3"/>
    <mergeCell ref="K3:N3"/>
    <mergeCell ref="O3:U3"/>
    <mergeCell ref="V3:AB3"/>
    <mergeCell ref="AC3:AH3"/>
    <mergeCell ref="B12:B14"/>
    <mergeCell ref="B15:B17"/>
    <mergeCell ref="B18:B20"/>
    <mergeCell ref="B21:B23"/>
    <mergeCell ref="A6:A23"/>
  </mergeCells>
  <hyperlinks>
    <hyperlink ref="A1" location="'TOC'!A1:A1" display="Back to TOC" xr:uid="{00000000-0004-0000-1800-000000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S19"/>
  <sheetViews>
    <sheetView workbookViewId="0">
      <pane xSplit="2" ySplit="5" topLeftCell="C6" activePane="bottomRight" state="frozen"/>
      <selection pane="topRight"/>
      <selection pane="bottomLeft"/>
      <selection pane="bottomRight" activeCell="A2" sqref="A2:C2"/>
    </sheetView>
  </sheetViews>
  <sheetFormatPr baseColWidth="10" defaultColWidth="8.83203125" defaultRowHeight="15" x14ac:dyDescent="0.2"/>
  <cols>
    <col min="1" max="1" width="50" style="2"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572</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32"/>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32"/>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396</v>
      </c>
      <c r="B6" s="23" t="s">
        <v>138</v>
      </c>
      <c r="C6" s="9">
        <v>0.49958825909030002</v>
      </c>
      <c r="D6" s="9">
        <v>0.37869238738049998</v>
      </c>
      <c r="E6" s="9">
        <v>0.51824596821809998</v>
      </c>
      <c r="F6" s="9">
        <v>0.44601973353309998</v>
      </c>
      <c r="G6" s="9">
        <v>0.58639811403889996</v>
      </c>
      <c r="H6" s="9">
        <v>0.51675681230339998</v>
      </c>
      <c r="I6" s="9">
        <v>0.5195263825966</v>
      </c>
      <c r="J6" s="9">
        <v>0.4822813320903</v>
      </c>
      <c r="K6" s="9">
        <v>0.5135480143651</v>
      </c>
      <c r="L6" s="9">
        <v>0.56037528434750006</v>
      </c>
      <c r="M6" s="9">
        <v>0.39225238903710002</v>
      </c>
      <c r="N6" s="9">
        <v>0.2397615049314</v>
      </c>
      <c r="O6" s="9">
        <v>0.35951293529720002</v>
      </c>
      <c r="P6" s="9">
        <v>0.30279603696039997</v>
      </c>
      <c r="Q6" s="9">
        <v>0.59979305090790003</v>
      </c>
      <c r="R6" s="9">
        <v>0.48900388142450002</v>
      </c>
      <c r="S6" s="9">
        <v>0.53856589441339997</v>
      </c>
      <c r="T6" s="9">
        <v>0.57482975579740003</v>
      </c>
      <c r="U6" s="9">
        <v>0.40661604099449999</v>
      </c>
      <c r="V6" s="9">
        <v>0.31982171203409998</v>
      </c>
      <c r="W6" s="9">
        <v>0.49026409949659999</v>
      </c>
      <c r="X6" s="9">
        <v>0.5051558987682</v>
      </c>
      <c r="Y6" s="9">
        <v>0.4266994927078</v>
      </c>
      <c r="Z6" s="9">
        <v>0.46397490086650001</v>
      </c>
      <c r="AA6" s="9">
        <v>0.42731551993990002</v>
      </c>
      <c r="AB6" s="9">
        <v>0.64126527387249999</v>
      </c>
      <c r="AC6" s="9">
        <v>0.26840556591460002</v>
      </c>
      <c r="AD6" s="9">
        <v>0.4257661550463</v>
      </c>
      <c r="AE6" s="9">
        <v>0.44695489043769998</v>
      </c>
      <c r="AF6" s="9">
        <v>0.52104606129730002</v>
      </c>
      <c r="AG6" s="9">
        <v>0.63812157988730001</v>
      </c>
      <c r="AH6" s="9">
        <v>0</v>
      </c>
      <c r="AI6" s="9">
        <v>0.48583446454000001</v>
      </c>
      <c r="AJ6" s="9">
        <v>0.34894869270369999</v>
      </c>
      <c r="AK6" s="9">
        <v>0.4719468673767</v>
      </c>
      <c r="AL6" s="9">
        <v>0.68609080133269995</v>
      </c>
      <c r="AM6" s="9">
        <v>0.45833609910009998</v>
      </c>
      <c r="AN6" s="9">
        <v>0.31274081498380002</v>
      </c>
      <c r="AO6" s="9">
        <v>0.51605641684070003</v>
      </c>
      <c r="AP6" s="9">
        <v>0.47401906902730001</v>
      </c>
      <c r="AQ6" s="9">
        <v>0.4793045427332</v>
      </c>
      <c r="AR6" s="9">
        <v>0.54677584930599998</v>
      </c>
      <c r="AS6" s="8"/>
    </row>
    <row r="7" spans="1:45" x14ac:dyDescent="0.2">
      <c r="A7" s="32"/>
      <c r="B7" s="24"/>
      <c r="C7" s="10">
        <v>403</v>
      </c>
      <c r="D7" s="10">
        <v>31</v>
      </c>
      <c r="E7" s="10">
        <v>74</v>
      </c>
      <c r="F7" s="10">
        <v>69</v>
      </c>
      <c r="G7" s="10">
        <v>94</v>
      </c>
      <c r="H7" s="10">
        <v>126</v>
      </c>
      <c r="I7" s="10">
        <v>221</v>
      </c>
      <c r="J7" s="10">
        <v>180</v>
      </c>
      <c r="K7" s="10">
        <v>201</v>
      </c>
      <c r="L7" s="10">
        <v>146</v>
      </c>
      <c r="M7" s="10">
        <v>54</v>
      </c>
      <c r="N7" s="10">
        <v>1</v>
      </c>
      <c r="O7" s="10">
        <v>23</v>
      </c>
      <c r="P7" s="10">
        <v>13</v>
      </c>
      <c r="Q7" s="10">
        <v>89</v>
      </c>
      <c r="R7" s="10">
        <v>48</v>
      </c>
      <c r="S7" s="10">
        <v>62</v>
      </c>
      <c r="T7" s="10">
        <v>106</v>
      </c>
      <c r="U7" s="10">
        <v>62</v>
      </c>
      <c r="V7" s="10">
        <v>22</v>
      </c>
      <c r="W7" s="10">
        <v>21</v>
      </c>
      <c r="X7" s="10">
        <v>19</v>
      </c>
      <c r="Y7" s="10">
        <v>54</v>
      </c>
      <c r="Z7" s="10">
        <v>67</v>
      </c>
      <c r="AA7" s="10">
        <v>37</v>
      </c>
      <c r="AB7" s="10">
        <v>183</v>
      </c>
      <c r="AC7" s="10">
        <v>9</v>
      </c>
      <c r="AD7" s="10">
        <v>47</v>
      </c>
      <c r="AE7" s="10">
        <v>72</v>
      </c>
      <c r="AF7" s="10">
        <v>150</v>
      </c>
      <c r="AG7" s="10">
        <v>123</v>
      </c>
      <c r="AH7" s="10">
        <v>0</v>
      </c>
      <c r="AI7" s="10">
        <v>72</v>
      </c>
      <c r="AJ7" s="10">
        <v>16</v>
      </c>
      <c r="AK7" s="10">
        <v>8</v>
      </c>
      <c r="AL7" s="10">
        <v>16</v>
      </c>
      <c r="AM7" s="10">
        <v>44</v>
      </c>
      <c r="AN7" s="10">
        <v>14</v>
      </c>
      <c r="AO7" s="10">
        <v>2</v>
      </c>
      <c r="AP7" s="10">
        <v>11</v>
      </c>
      <c r="AQ7" s="10">
        <v>4</v>
      </c>
      <c r="AR7" s="10">
        <v>216</v>
      </c>
      <c r="AS7" s="8"/>
    </row>
    <row r="8" spans="1:45" x14ac:dyDescent="0.2">
      <c r="A8" s="32"/>
      <c r="B8" s="24"/>
      <c r="C8" s="11" t="s">
        <v>118</v>
      </c>
      <c r="D8" s="11"/>
      <c r="E8" s="11"/>
      <c r="F8" s="11"/>
      <c r="G8" s="11"/>
      <c r="H8" s="11"/>
      <c r="I8" s="11"/>
      <c r="J8" s="11"/>
      <c r="K8" s="11"/>
      <c r="L8" s="11"/>
      <c r="M8" s="11"/>
      <c r="N8" s="11"/>
      <c r="O8" s="11"/>
      <c r="P8" s="11"/>
      <c r="Q8" s="11"/>
      <c r="R8" s="11"/>
      <c r="S8" s="11"/>
      <c r="T8" s="11"/>
      <c r="U8" s="11"/>
      <c r="V8" s="11"/>
      <c r="W8" s="11"/>
      <c r="X8" s="11"/>
      <c r="Y8" s="11"/>
      <c r="Z8" s="11"/>
      <c r="AA8" s="11"/>
      <c r="AB8" s="12" t="s">
        <v>241</v>
      </c>
      <c r="AC8" s="11"/>
      <c r="AD8" s="11"/>
      <c r="AE8" s="11"/>
      <c r="AF8" s="11"/>
      <c r="AG8" s="12" t="s">
        <v>397</v>
      </c>
      <c r="AH8" s="11"/>
      <c r="AI8" s="11"/>
      <c r="AJ8" s="11"/>
      <c r="AK8" s="11"/>
      <c r="AL8" s="11"/>
      <c r="AM8" s="11"/>
      <c r="AN8" s="11"/>
      <c r="AO8" s="11"/>
      <c r="AP8" s="11"/>
      <c r="AQ8" s="11"/>
      <c r="AR8" s="11"/>
      <c r="AS8" s="8"/>
    </row>
    <row r="9" spans="1:45" x14ac:dyDescent="0.2">
      <c r="A9" s="26"/>
      <c r="B9" s="23" t="s">
        <v>139</v>
      </c>
      <c r="C9" s="9">
        <v>0.32022944295099998</v>
      </c>
      <c r="D9" s="9">
        <v>0.39248270829490001</v>
      </c>
      <c r="E9" s="9">
        <v>0.31010430648280002</v>
      </c>
      <c r="F9" s="9">
        <v>0.37979751093539998</v>
      </c>
      <c r="G9" s="9">
        <v>0.2404358354159</v>
      </c>
      <c r="H9" s="9">
        <v>0.31481346143920003</v>
      </c>
      <c r="I9" s="9">
        <v>0.30217871266669999</v>
      </c>
      <c r="J9" s="9">
        <v>0.33406602282129999</v>
      </c>
      <c r="K9" s="9">
        <v>0.3090498348488</v>
      </c>
      <c r="L9" s="9">
        <v>0.29263485767109998</v>
      </c>
      <c r="M9" s="9">
        <v>0.38071359771500002</v>
      </c>
      <c r="N9" s="9">
        <v>0.3948931715888</v>
      </c>
      <c r="O9" s="9">
        <v>0.40799878453310001</v>
      </c>
      <c r="P9" s="9">
        <v>0.45458710871340002</v>
      </c>
      <c r="Q9" s="9">
        <v>0.27877403843300003</v>
      </c>
      <c r="R9" s="9">
        <v>0.34723261691579999</v>
      </c>
      <c r="S9" s="9">
        <v>0.32443178378330001</v>
      </c>
      <c r="T9" s="9">
        <v>0.25658718876530001</v>
      </c>
      <c r="U9" s="9">
        <v>0.33174498344749997</v>
      </c>
      <c r="V9" s="9">
        <v>0.4626814261903</v>
      </c>
      <c r="W9" s="9">
        <v>0.15775032101120001</v>
      </c>
      <c r="X9" s="9">
        <v>0.41195024727939999</v>
      </c>
      <c r="Y9" s="9">
        <v>0.34820475868029999</v>
      </c>
      <c r="Z9" s="9">
        <v>0.38753440177050003</v>
      </c>
      <c r="AA9" s="9">
        <v>0.3978502203846</v>
      </c>
      <c r="AB9" s="9">
        <v>0.213053431839</v>
      </c>
      <c r="AC9" s="9">
        <v>0.54318134902699999</v>
      </c>
      <c r="AD9" s="9">
        <v>0.38259206442740001</v>
      </c>
      <c r="AE9" s="9">
        <v>0.26401564015450002</v>
      </c>
      <c r="AF9" s="9">
        <v>0.35285884627929998</v>
      </c>
      <c r="AG9" s="9">
        <v>0.2173561932651</v>
      </c>
      <c r="AH9" s="9">
        <v>0.68020588876290011</v>
      </c>
      <c r="AI9" s="9">
        <v>0.31995926118919998</v>
      </c>
      <c r="AJ9" s="9">
        <v>0.52178498459360001</v>
      </c>
      <c r="AK9" s="9">
        <v>0.46161273844029999</v>
      </c>
      <c r="AL9" s="9">
        <v>0.14811699185470001</v>
      </c>
      <c r="AM9" s="9">
        <v>0.29708446379480002</v>
      </c>
      <c r="AN9" s="9">
        <v>0.32882162372009999</v>
      </c>
      <c r="AO9" s="9">
        <v>0.48394358315929997</v>
      </c>
      <c r="AP9" s="9">
        <v>0.2952296248522</v>
      </c>
      <c r="AQ9" s="9">
        <v>0.5206954572668</v>
      </c>
      <c r="AR9" s="9">
        <v>0.30267640123009998</v>
      </c>
      <c r="AS9" s="8"/>
    </row>
    <row r="10" spans="1:45" x14ac:dyDescent="0.2">
      <c r="A10" s="32"/>
      <c r="B10" s="24"/>
      <c r="C10" s="10">
        <v>227</v>
      </c>
      <c r="D10" s="10">
        <v>25</v>
      </c>
      <c r="E10" s="10">
        <v>40</v>
      </c>
      <c r="F10" s="10">
        <v>47</v>
      </c>
      <c r="G10" s="10">
        <v>40</v>
      </c>
      <c r="H10" s="10">
        <v>71</v>
      </c>
      <c r="I10" s="10">
        <v>121</v>
      </c>
      <c r="J10" s="10">
        <v>101</v>
      </c>
      <c r="K10" s="10">
        <v>104</v>
      </c>
      <c r="L10" s="10">
        <v>67</v>
      </c>
      <c r="M10" s="10">
        <v>49</v>
      </c>
      <c r="N10" s="10">
        <v>4</v>
      </c>
      <c r="O10" s="10">
        <v>18</v>
      </c>
      <c r="P10" s="10">
        <v>14</v>
      </c>
      <c r="Q10" s="10">
        <v>43</v>
      </c>
      <c r="R10" s="10">
        <v>26</v>
      </c>
      <c r="S10" s="10">
        <v>37</v>
      </c>
      <c r="T10" s="10">
        <v>45</v>
      </c>
      <c r="U10" s="10">
        <v>44</v>
      </c>
      <c r="V10" s="10">
        <v>26</v>
      </c>
      <c r="W10" s="10">
        <v>10</v>
      </c>
      <c r="X10" s="10">
        <v>13</v>
      </c>
      <c r="Y10" s="10">
        <v>48</v>
      </c>
      <c r="Z10" s="10">
        <v>44</v>
      </c>
      <c r="AA10" s="10">
        <v>28</v>
      </c>
      <c r="AB10" s="10">
        <v>58</v>
      </c>
      <c r="AC10" s="10">
        <v>22</v>
      </c>
      <c r="AD10" s="10">
        <v>37</v>
      </c>
      <c r="AE10" s="10">
        <v>33</v>
      </c>
      <c r="AF10" s="10">
        <v>88</v>
      </c>
      <c r="AG10" s="10">
        <v>41</v>
      </c>
      <c r="AH10" s="10">
        <v>5</v>
      </c>
      <c r="AI10" s="10">
        <v>46</v>
      </c>
      <c r="AJ10" s="10">
        <v>20</v>
      </c>
      <c r="AK10" s="10">
        <v>5</v>
      </c>
      <c r="AL10" s="10">
        <v>7</v>
      </c>
      <c r="AM10" s="10">
        <v>30</v>
      </c>
      <c r="AN10" s="10">
        <v>12</v>
      </c>
      <c r="AO10" s="10">
        <v>1</v>
      </c>
      <c r="AP10" s="10">
        <v>8</v>
      </c>
      <c r="AQ10" s="10">
        <v>2</v>
      </c>
      <c r="AR10" s="10">
        <v>96</v>
      </c>
      <c r="AS10" s="8"/>
    </row>
    <row r="11" spans="1:45" x14ac:dyDescent="0.2">
      <c r="A11" s="32"/>
      <c r="B11" s="24"/>
      <c r="C11" s="11" t="s">
        <v>118</v>
      </c>
      <c r="D11" s="11"/>
      <c r="E11" s="11"/>
      <c r="F11" s="11"/>
      <c r="G11" s="11"/>
      <c r="H11" s="11"/>
      <c r="I11" s="11"/>
      <c r="J11" s="11"/>
      <c r="K11" s="11"/>
      <c r="L11" s="11"/>
      <c r="M11" s="11"/>
      <c r="N11" s="11"/>
      <c r="O11" s="11"/>
      <c r="P11" s="11"/>
      <c r="Q11" s="11"/>
      <c r="R11" s="11"/>
      <c r="S11" s="11"/>
      <c r="T11" s="11"/>
      <c r="U11" s="11"/>
      <c r="V11" s="12" t="s">
        <v>240</v>
      </c>
      <c r="W11" s="11"/>
      <c r="X11" s="11"/>
      <c r="Y11" s="11"/>
      <c r="Z11" s="11"/>
      <c r="AA11" s="11"/>
      <c r="AB11" s="11"/>
      <c r="AC11" s="12" t="s">
        <v>124</v>
      </c>
      <c r="AD11" s="11"/>
      <c r="AE11" s="11"/>
      <c r="AF11" s="11"/>
      <c r="AG11" s="11"/>
      <c r="AH11" s="11"/>
      <c r="AI11" s="11"/>
      <c r="AJ11" s="11"/>
      <c r="AK11" s="11"/>
      <c r="AL11" s="11"/>
      <c r="AM11" s="11"/>
      <c r="AN11" s="11"/>
      <c r="AO11" s="11"/>
      <c r="AP11" s="11"/>
      <c r="AQ11" s="11"/>
      <c r="AR11" s="11"/>
      <c r="AS11" s="8"/>
    </row>
    <row r="12" spans="1:45" x14ac:dyDescent="0.2">
      <c r="A12" s="26"/>
      <c r="B12" s="23" t="s">
        <v>398</v>
      </c>
      <c r="C12" s="9">
        <v>0.1801822979587</v>
      </c>
      <c r="D12" s="9">
        <v>0.22882490432460001</v>
      </c>
      <c r="E12" s="9">
        <v>0.1716497252991</v>
      </c>
      <c r="F12" s="9">
        <v>0.17418275553150001</v>
      </c>
      <c r="G12" s="9">
        <v>0.17316605054520001</v>
      </c>
      <c r="H12" s="9">
        <v>0.1684297262575</v>
      </c>
      <c r="I12" s="9">
        <v>0.17829490473670001</v>
      </c>
      <c r="J12" s="9">
        <v>0.18365264508840001</v>
      </c>
      <c r="K12" s="9">
        <v>0.1774021507861</v>
      </c>
      <c r="L12" s="9">
        <v>0.14698985798139999</v>
      </c>
      <c r="M12" s="9">
        <v>0.22703401324790001</v>
      </c>
      <c r="N12" s="9">
        <v>0.3653453234797</v>
      </c>
      <c r="O12" s="9">
        <v>0.2324882801697</v>
      </c>
      <c r="P12" s="9">
        <v>0.2426168543262</v>
      </c>
      <c r="Q12" s="9">
        <v>0.1214329106591</v>
      </c>
      <c r="R12" s="9">
        <v>0.16376350165969999</v>
      </c>
      <c r="S12" s="9">
        <v>0.13700232180329999</v>
      </c>
      <c r="T12" s="9">
        <v>0.16858305543720001</v>
      </c>
      <c r="U12" s="9">
        <v>0.26163897555810001</v>
      </c>
      <c r="V12" s="9">
        <v>0.21749686177559999</v>
      </c>
      <c r="W12" s="9">
        <v>0.35198557949220011</v>
      </c>
      <c r="X12" s="9">
        <v>8.2893853952379998E-2</v>
      </c>
      <c r="Y12" s="9">
        <v>0.22509574861189999</v>
      </c>
      <c r="Z12" s="9">
        <v>0.148490697363</v>
      </c>
      <c r="AA12" s="9">
        <v>0.17483425967550001</v>
      </c>
      <c r="AB12" s="9">
        <v>0.14568129428849999</v>
      </c>
      <c r="AC12" s="9">
        <v>0.18841308505839999</v>
      </c>
      <c r="AD12" s="9">
        <v>0.19164178052629999</v>
      </c>
      <c r="AE12" s="9">
        <v>0.2890294694078</v>
      </c>
      <c r="AF12" s="9">
        <v>0.1260950924234</v>
      </c>
      <c r="AG12" s="9">
        <v>0.14452222684759999</v>
      </c>
      <c r="AH12" s="9">
        <v>0.3197941112371</v>
      </c>
      <c r="AI12" s="9">
        <v>0.19420627427080001</v>
      </c>
      <c r="AJ12" s="9">
        <v>0.1292663227027</v>
      </c>
      <c r="AK12" s="9">
        <v>6.6440394183000004E-2</v>
      </c>
      <c r="AL12" s="9">
        <v>0.16579220681260001</v>
      </c>
      <c r="AM12" s="9">
        <v>0.24457943710509999</v>
      </c>
      <c r="AN12" s="9">
        <v>0.35843756129600002</v>
      </c>
      <c r="AO12" s="9">
        <v>0</v>
      </c>
      <c r="AP12" s="9">
        <v>0.23075130612049999</v>
      </c>
      <c r="AQ12" s="9">
        <v>0</v>
      </c>
      <c r="AR12" s="9">
        <v>0.15054774946390001</v>
      </c>
      <c r="AS12" s="8"/>
    </row>
    <row r="13" spans="1:45" x14ac:dyDescent="0.2">
      <c r="A13" s="32"/>
      <c r="B13" s="24"/>
      <c r="C13" s="10">
        <v>121</v>
      </c>
      <c r="D13" s="10">
        <v>13</v>
      </c>
      <c r="E13" s="10">
        <v>26</v>
      </c>
      <c r="F13" s="10">
        <v>21</v>
      </c>
      <c r="G13" s="10">
        <v>24</v>
      </c>
      <c r="H13" s="10">
        <v>35</v>
      </c>
      <c r="I13" s="10">
        <v>67</v>
      </c>
      <c r="J13" s="10">
        <v>53</v>
      </c>
      <c r="K13" s="10">
        <v>58</v>
      </c>
      <c r="L13" s="10">
        <v>32</v>
      </c>
      <c r="M13" s="10">
        <v>25</v>
      </c>
      <c r="N13" s="10">
        <v>4</v>
      </c>
      <c r="O13" s="10">
        <v>10</v>
      </c>
      <c r="P13" s="10">
        <v>8</v>
      </c>
      <c r="Q13" s="10">
        <v>15</v>
      </c>
      <c r="R13" s="10">
        <v>14</v>
      </c>
      <c r="S13" s="10">
        <v>19</v>
      </c>
      <c r="T13" s="10">
        <v>28</v>
      </c>
      <c r="U13" s="10">
        <v>27</v>
      </c>
      <c r="V13" s="10">
        <v>11</v>
      </c>
      <c r="W13" s="10">
        <v>9</v>
      </c>
      <c r="X13" s="10">
        <v>4</v>
      </c>
      <c r="Y13" s="10">
        <v>27</v>
      </c>
      <c r="Z13" s="10">
        <v>16</v>
      </c>
      <c r="AA13" s="10">
        <v>15</v>
      </c>
      <c r="AB13" s="10">
        <v>39</v>
      </c>
      <c r="AC13" s="10">
        <v>8</v>
      </c>
      <c r="AD13" s="10">
        <v>20</v>
      </c>
      <c r="AE13" s="10">
        <v>29</v>
      </c>
      <c r="AF13" s="10">
        <v>36</v>
      </c>
      <c r="AG13" s="10">
        <v>26</v>
      </c>
      <c r="AH13" s="10">
        <v>2</v>
      </c>
      <c r="AI13" s="10">
        <v>26</v>
      </c>
      <c r="AJ13" s="10">
        <v>4</v>
      </c>
      <c r="AK13" s="10">
        <v>1</v>
      </c>
      <c r="AL13" s="10">
        <v>6</v>
      </c>
      <c r="AM13" s="10">
        <v>19</v>
      </c>
      <c r="AN13" s="10">
        <v>10</v>
      </c>
      <c r="AO13" s="10">
        <v>0</v>
      </c>
      <c r="AP13" s="10">
        <v>5</v>
      </c>
      <c r="AQ13" s="10">
        <v>0</v>
      </c>
      <c r="AR13" s="10">
        <v>50</v>
      </c>
      <c r="AS13" s="8"/>
    </row>
    <row r="14" spans="1:45" x14ac:dyDescent="0.2">
      <c r="A14" s="32"/>
      <c r="B14" s="24"/>
      <c r="C14" s="11" t="s">
        <v>118</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2" t="s">
        <v>133</v>
      </c>
      <c r="AF14" s="11"/>
      <c r="AG14" s="11"/>
      <c r="AH14" s="11"/>
      <c r="AI14" s="11"/>
      <c r="AJ14" s="11"/>
      <c r="AK14" s="11"/>
      <c r="AL14" s="11"/>
      <c r="AM14" s="11"/>
      <c r="AN14" s="11"/>
      <c r="AO14" s="11"/>
      <c r="AP14" s="11"/>
      <c r="AQ14" s="11"/>
      <c r="AR14" s="11"/>
      <c r="AS14" s="8"/>
    </row>
    <row r="15" spans="1:45" x14ac:dyDescent="0.2">
      <c r="A15" s="26"/>
      <c r="B15" s="23" t="s">
        <v>56</v>
      </c>
      <c r="C15" s="9">
        <v>1</v>
      </c>
      <c r="D15" s="9">
        <v>1</v>
      </c>
      <c r="E15" s="9">
        <v>1</v>
      </c>
      <c r="F15" s="9">
        <v>1</v>
      </c>
      <c r="G15" s="9">
        <v>1</v>
      </c>
      <c r="H15" s="9">
        <v>1</v>
      </c>
      <c r="I15" s="9">
        <v>1</v>
      </c>
      <c r="J15" s="9">
        <v>1</v>
      </c>
      <c r="K15" s="9">
        <v>1</v>
      </c>
      <c r="L15" s="9">
        <v>1</v>
      </c>
      <c r="M15" s="9">
        <v>1</v>
      </c>
      <c r="N15" s="9">
        <v>1</v>
      </c>
      <c r="O15" s="9">
        <v>1</v>
      </c>
      <c r="P15" s="9">
        <v>1</v>
      </c>
      <c r="Q15" s="9">
        <v>1</v>
      </c>
      <c r="R15" s="9">
        <v>1</v>
      </c>
      <c r="S15" s="9">
        <v>1</v>
      </c>
      <c r="T15" s="9">
        <v>1</v>
      </c>
      <c r="U15" s="9">
        <v>1</v>
      </c>
      <c r="V15" s="9">
        <v>1</v>
      </c>
      <c r="W15" s="9">
        <v>1</v>
      </c>
      <c r="X15" s="9">
        <v>1</v>
      </c>
      <c r="Y15" s="9">
        <v>1</v>
      </c>
      <c r="Z15" s="9">
        <v>1</v>
      </c>
      <c r="AA15" s="9">
        <v>1</v>
      </c>
      <c r="AB15" s="9">
        <v>1</v>
      </c>
      <c r="AC15" s="9">
        <v>1</v>
      </c>
      <c r="AD15" s="9">
        <v>1</v>
      </c>
      <c r="AE15" s="9">
        <v>1</v>
      </c>
      <c r="AF15" s="9">
        <v>1</v>
      </c>
      <c r="AG15" s="9">
        <v>1</v>
      </c>
      <c r="AH15" s="9">
        <v>1</v>
      </c>
      <c r="AI15" s="9">
        <v>1</v>
      </c>
      <c r="AJ15" s="9">
        <v>1</v>
      </c>
      <c r="AK15" s="9">
        <v>1</v>
      </c>
      <c r="AL15" s="9">
        <v>1</v>
      </c>
      <c r="AM15" s="9">
        <v>1</v>
      </c>
      <c r="AN15" s="9">
        <v>1</v>
      </c>
      <c r="AO15" s="9">
        <v>1</v>
      </c>
      <c r="AP15" s="9">
        <v>1</v>
      </c>
      <c r="AQ15" s="9">
        <v>1</v>
      </c>
      <c r="AR15" s="9">
        <v>1</v>
      </c>
      <c r="AS15" s="8"/>
    </row>
    <row r="16" spans="1:45" x14ac:dyDescent="0.2">
      <c r="A16" s="32"/>
      <c r="B16" s="24"/>
      <c r="C16" s="10">
        <v>751</v>
      </c>
      <c r="D16" s="10">
        <v>69</v>
      </c>
      <c r="E16" s="10">
        <v>140</v>
      </c>
      <c r="F16" s="10">
        <v>137</v>
      </c>
      <c r="G16" s="10">
        <v>158</v>
      </c>
      <c r="H16" s="10">
        <v>232</v>
      </c>
      <c r="I16" s="10">
        <v>409</v>
      </c>
      <c r="J16" s="10">
        <v>334</v>
      </c>
      <c r="K16" s="10">
        <v>363</v>
      </c>
      <c r="L16" s="10">
        <v>245</v>
      </c>
      <c r="M16" s="10">
        <v>128</v>
      </c>
      <c r="N16" s="10">
        <v>9</v>
      </c>
      <c r="O16" s="10">
        <v>51</v>
      </c>
      <c r="P16" s="10">
        <v>35</v>
      </c>
      <c r="Q16" s="10">
        <v>147</v>
      </c>
      <c r="R16" s="10">
        <v>88</v>
      </c>
      <c r="S16" s="10">
        <v>118</v>
      </c>
      <c r="T16" s="10">
        <v>179</v>
      </c>
      <c r="U16" s="10">
        <v>133</v>
      </c>
      <c r="V16" s="10">
        <v>59</v>
      </c>
      <c r="W16" s="10">
        <v>40</v>
      </c>
      <c r="X16" s="10">
        <v>36</v>
      </c>
      <c r="Y16" s="10">
        <v>129</v>
      </c>
      <c r="Z16" s="10">
        <v>127</v>
      </c>
      <c r="AA16" s="10">
        <v>80</v>
      </c>
      <c r="AB16" s="10">
        <v>280</v>
      </c>
      <c r="AC16" s="10">
        <v>39</v>
      </c>
      <c r="AD16" s="10">
        <v>104</v>
      </c>
      <c r="AE16" s="10">
        <v>134</v>
      </c>
      <c r="AF16" s="10">
        <v>274</v>
      </c>
      <c r="AG16" s="10">
        <v>190</v>
      </c>
      <c r="AH16" s="10">
        <v>7</v>
      </c>
      <c r="AI16" s="10">
        <v>144</v>
      </c>
      <c r="AJ16" s="10">
        <v>40</v>
      </c>
      <c r="AK16" s="10">
        <v>14</v>
      </c>
      <c r="AL16" s="10">
        <v>29</v>
      </c>
      <c r="AM16" s="10">
        <v>93</v>
      </c>
      <c r="AN16" s="10">
        <v>36</v>
      </c>
      <c r="AO16" s="10">
        <v>3</v>
      </c>
      <c r="AP16" s="10">
        <v>24</v>
      </c>
      <c r="AQ16" s="10">
        <v>6</v>
      </c>
      <c r="AR16" s="10">
        <v>362</v>
      </c>
      <c r="AS16" s="8"/>
    </row>
    <row r="17" spans="1:45" x14ac:dyDescent="0.2">
      <c r="A17" s="32"/>
      <c r="B17" s="24"/>
      <c r="C17" s="11" t="s">
        <v>118</v>
      </c>
      <c r="D17" s="11" t="s">
        <v>118</v>
      </c>
      <c r="E17" s="11" t="s">
        <v>118</v>
      </c>
      <c r="F17" s="11" t="s">
        <v>118</v>
      </c>
      <c r="G17" s="11" t="s">
        <v>118</v>
      </c>
      <c r="H17" s="11" t="s">
        <v>118</v>
      </c>
      <c r="I17" s="11" t="s">
        <v>118</v>
      </c>
      <c r="J17" s="11" t="s">
        <v>118</v>
      </c>
      <c r="K17" s="11" t="s">
        <v>118</v>
      </c>
      <c r="L17" s="11" t="s">
        <v>118</v>
      </c>
      <c r="M17" s="11" t="s">
        <v>118</v>
      </c>
      <c r="N17" s="11" t="s">
        <v>118</v>
      </c>
      <c r="O17" s="11" t="s">
        <v>118</v>
      </c>
      <c r="P17" s="11" t="s">
        <v>118</v>
      </c>
      <c r="Q17" s="11" t="s">
        <v>118</v>
      </c>
      <c r="R17" s="11" t="s">
        <v>118</v>
      </c>
      <c r="S17" s="11" t="s">
        <v>118</v>
      </c>
      <c r="T17" s="11" t="s">
        <v>118</v>
      </c>
      <c r="U17" s="11" t="s">
        <v>118</v>
      </c>
      <c r="V17" s="11" t="s">
        <v>118</v>
      </c>
      <c r="W17" s="11" t="s">
        <v>118</v>
      </c>
      <c r="X17" s="11" t="s">
        <v>118</v>
      </c>
      <c r="Y17" s="11" t="s">
        <v>118</v>
      </c>
      <c r="Z17" s="11" t="s">
        <v>118</v>
      </c>
      <c r="AA17" s="11" t="s">
        <v>118</v>
      </c>
      <c r="AB17" s="11" t="s">
        <v>118</v>
      </c>
      <c r="AC17" s="11" t="s">
        <v>118</v>
      </c>
      <c r="AD17" s="11" t="s">
        <v>118</v>
      </c>
      <c r="AE17" s="11" t="s">
        <v>118</v>
      </c>
      <c r="AF17" s="11" t="s">
        <v>118</v>
      </c>
      <c r="AG17" s="11" t="s">
        <v>118</v>
      </c>
      <c r="AH17" s="11" t="s">
        <v>118</v>
      </c>
      <c r="AI17" s="11" t="s">
        <v>118</v>
      </c>
      <c r="AJ17" s="11" t="s">
        <v>118</v>
      </c>
      <c r="AK17" s="11" t="s">
        <v>118</v>
      </c>
      <c r="AL17" s="11" t="s">
        <v>118</v>
      </c>
      <c r="AM17" s="11" t="s">
        <v>118</v>
      </c>
      <c r="AN17" s="11" t="s">
        <v>118</v>
      </c>
      <c r="AO17" s="11" t="s">
        <v>118</v>
      </c>
      <c r="AP17" s="11" t="s">
        <v>118</v>
      </c>
      <c r="AQ17" s="11" t="s">
        <v>118</v>
      </c>
      <c r="AR17" s="11" t="s">
        <v>118</v>
      </c>
      <c r="AS17" s="8"/>
    </row>
    <row r="18" spans="1:45" x14ac:dyDescent="0.2">
      <c r="A18" s="13" t="s">
        <v>399</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20"/>
    </row>
    <row r="19" spans="1:45" x14ac:dyDescent="0.2">
      <c r="A19" s="15" t="s">
        <v>135</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row>
  </sheetData>
  <mergeCells count="15">
    <mergeCell ref="B12:B14"/>
    <mergeCell ref="B15:B17"/>
    <mergeCell ref="A6:A17"/>
    <mergeCell ref="AP2:AR2"/>
    <mergeCell ref="A2:C2"/>
    <mergeCell ref="A3:B5"/>
    <mergeCell ref="B6:B8"/>
    <mergeCell ref="B9:B11"/>
    <mergeCell ref="AI3:AR3"/>
    <mergeCell ref="D3:H3"/>
    <mergeCell ref="I3:J3"/>
    <mergeCell ref="K3:N3"/>
    <mergeCell ref="O3:U3"/>
    <mergeCell ref="V3:AB3"/>
    <mergeCell ref="AC3:AH3"/>
  </mergeCells>
  <hyperlinks>
    <hyperlink ref="A1" location="'TOC'!A1:A1" display="Back to TOC" xr:uid="{00000000-0004-0000-1B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S19"/>
  <sheetViews>
    <sheetView workbookViewId="0">
      <pane xSplit="2" ySplit="5" topLeftCell="C6" activePane="bottomRight" state="frozen"/>
      <selection pane="topRight"/>
      <selection pane="bottomLeft"/>
      <selection pane="bottomRight" activeCell="A2" sqref="A2:C2"/>
    </sheetView>
  </sheetViews>
  <sheetFormatPr baseColWidth="10" defaultColWidth="8.83203125" defaultRowHeight="15" x14ac:dyDescent="0.2"/>
  <cols>
    <col min="1" max="1" width="50" style="2"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573</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32"/>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32"/>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400</v>
      </c>
      <c r="B6" s="23" t="s">
        <v>81</v>
      </c>
      <c r="C6" s="9">
        <v>0.45823614961830011</v>
      </c>
      <c r="D6" s="9">
        <v>0.40022124639300011</v>
      </c>
      <c r="E6" s="9">
        <v>0.48541461358549998</v>
      </c>
      <c r="F6" s="9">
        <v>0.54590509768959994</v>
      </c>
      <c r="G6" s="9">
        <v>0.39445514200519999</v>
      </c>
      <c r="H6" s="9">
        <v>0.49484410618010011</v>
      </c>
      <c r="I6" s="9">
        <v>0</v>
      </c>
      <c r="J6" s="9">
        <v>1</v>
      </c>
      <c r="K6" s="9">
        <v>0.48295222143029998</v>
      </c>
      <c r="L6" s="9">
        <v>0.40927966606799998</v>
      </c>
      <c r="M6" s="9">
        <v>0.49349102459900002</v>
      </c>
      <c r="N6" s="9">
        <v>0.3135416689321</v>
      </c>
      <c r="O6" s="9">
        <v>0.55811425204489995</v>
      </c>
      <c r="P6" s="9">
        <v>0.4307423760031</v>
      </c>
      <c r="Q6" s="9">
        <v>0.39134963826340002</v>
      </c>
      <c r="R6" s="9">
        <v>0.56299542379790002</v>
      </c>
      <c r="S6" s="9">
        <v>0.47373290913470001</v>
      </c>
      <c r="T6" s="9">
        <v>0.42760040365039997</v>
      </c>
      <c r="U6" s="9">
        <v>0.43625932457040001</v>
      </c>
      <c r="V6" s="9">
        <v>0.51800584116439996</v>
      </c>
      <c r="W6" s="9">
        <v>0.57095651732850006</v>
      </c>
      <c r="X6" s="9">
        <v>0.59073937812540001</v>
      </c>
      <c r="Y6" s="9">
        <v>0.50000156076119995</v>
      </c>
      <c r="Z6" s="9">
        <v>0.48628557963800001</v>
      </c>
      <c r="AA6" s="9">
        <v>0.33788116461229989</v>
      </c>
      <c r="AB6" s="9">
        <v>0.38339287222369989</v>
      </c>
      <c r="AC6" s="9">
        <v>0.63713770233129996</v>
      </c>
      <c r="AD6" s="9">
        <v>0.51364820504440001</v>
      </c>
      <c r="AE6" s="9">
        <v>0.49063613088559999</v>
      </c>
      <c r="AF6" s="9">
        <v>0.3720972102165</v>
      </c>
      <c r="AG6" s="9">
        <v>0.4646847712546</v>
      </c>
      <c r="AH6" s="9">
        <v>0.51935585251909999</v>
      </c>
      <c r="AI6" s="9">
        <v>0.36977027983010002</v>
      </c>
      <c r="AJ6" s="9">
        <v>0.37881562646650002</v>
      </c>
      <c r="AK6" s="9">
        <v>0.61317626975170003</v>
      </c>
      <c r="AL6" s="9">
        <v>0.42634061321450001</v>
      </c>
      <c r="AM6" s="9">
        <v>0.28409009854310002</v>
      </c>
      <c r="AN6" s="9">
        <v>0.72793609019640004</v>
      </c>
      <c r="AO6" s="9">
        <v>0</v>
      </c>
      <c r="AP6" s="9">
        <v>0.33156692096509999</v>
      </c>
      <c r="AQ6" s="9">
        <v>0.4935511793006</v>
      </c>
      <c r="AR6" s="9">
        <v>0.53444254696780003</v>
      </c>
      <c r="AS6" s="8"/>
    </row>
    <row r="7" spans="1:45" x14ac:dyDescent="0.2">
      <c r="A7" s="32"/>
      <c r="B7" s="24"/>
      <c r="C7" s="10">
        <v>334</v>
      </c>
      <c r="D7" s="10">
        <v>25</v>
      </c>
      <c r="E7" s="10">
        <v>69</v>
      </c>
      <c r="F7" s="10">
        <v>67</v>
      </c>
      <c r="G7" s="10">
        <v>59</v>
      </c>
      <c r="H7" s="10">
        <v>111</v>
      </c>
      <c r="I7" s="10">
        <v>0</v>
      </c>
      <c r="J7" s="10">
        <v>334</v>
      </c>
      <c r="K7" s="10">
        <v>167</v>
      </c>
      <c r="L7" s="10">
        <v>100</v>
      </c>
      <c r="M7" s="10">
        <v>60</v>
      </c>
      <c r="N7" s="10">
        <v>4</v>
      </c>
      <c r="O7" s="10">
        <v>25</v>
      </c>
      <c r="P7" s="10">
        <v>17</v>
      </c>
      <c r="Q7" s="10">
        <v>62</v>
      </c>
      <c r="R7" s="10">
        <v>48</v>
      </c>
      <c r="S7" s="10">
        <v>53</v>
      </c>
      <c r="T7" s="10">
        <v>75</v>
      </c>
      <c r="U7" s="10">
        <v>54</v>
      </c>
      <c r="V7" s="10">
        <v>30</v>
      </c>
      <c r="W7" s="10">
        <v>19</v>
      </c>
      <c r="X7" s="10">
        <v>19</v>
      </c>
      <c r="Y7" s="10">
        <v>68</v>
      </c>
      <c r="Z7" s="10">
        <v>64</v>
      </c>
      <c r="AA7" s="10">
        <v>27</v>
      </c>
      <c r="AB7" s="10">
        <v>107</v>
      </c>
      <c r="AC7" s="10">
        <v>22</v>
      </c>
      <c r="AD7" s="10">
        <v>51</v>
      </c>
      <c r="AE7" s="10">
        <v>64</v>
      </c>
      <c r="AF7" s="10">
        <v>109</v>
      </c>
      <c r="AG7" s="10">
        <v>84</v>
      </c>
      <c r="AH7" s="10">
        <v>3</v>
      </c>
      <c r="AI7" s="10">
        <v>55</v>
      </c>
      <c r="AJ7" s="10">
        <v>21</v>
      </c>
      <c r="AK7" s="10">
        <v>7</v>
      </c>
      <c r="AL7" s="10">
        <v>9</v>
      </c>
      <c r="AM7" s="10">
        <v>25</v>
      </c>
      <c r="AN7" s="10">
        <v>23</v>
      </c>
      <c r="AO7" s="10">
        <v>0</v>
      </c>
      <c r="AP7" s="10">
        <v>8</v>
      </c>
      <c r="AQ7" s="10">
        <v>4</v>
      </c>
      <c r="AR7" s="10">
        <v>182</v>
      </c>
      <c r="AS7" s="8"/>
    </row>
    <row r="8" spans="1:45" x14ac:dyDescent="0.2">
      <c r="A8" s="32"/>
      <c r="B8" s="24"/>
      <c r="C8" s="11" t="s">
        <v>118</v>
      </c>
      <c r="D8" s="11"/>
      <c r="E8" s="11"/>
      <c r="F8" s="11"/>
      <c r="G8" s="11"/>
      <c r="H8" s="11"/>
      <c r="I8" s="11"/>
      <c r="J8" s="12" t="s">
        <v>120</v>
      </c>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2" t="s">
        <v>303</v>
      </c>
      <c r="AO8" s="11"/>
      <c r="AP8" s="11"/>
      <c r="AQ8" s="11"/>
      <c r="AR8" s="12" t="s">
        <v>124</v>
      </c>
      <c r="AS8" s="8"/>
    </row>
    <row r="9" spans="1:45" x14ac:dyDescent="0.2">
      <c r="A9" s="26"/>
      <c r="B9" s="23" t="s">
        <v>80</v>
      </c>
      <c r="C9" s="9">
        <v>0.53111147957359994</v>
      </c>
      <c r="D9" s="9">
        <v>0.58374443402170006</v>
      </c>
      <c r="E9" s="9">
        <v>0.48958320885950002</v>
      </c>
      <c r="F9" s="9">
        <v>0.45409490231040001</v>
      </c>
      <c r="G9" s="9">
        <v>0.59931330134189997</v>
      </c>
      <c r="H9" s="9">
        <v>0.49580229441820001</v>
      </c>
      <c r="I9" s="9">
        <v>1</v>
      </c>
      <c r="J9" s="9">
        <v>0</v>
      </c>
      <c r="K9" s="9">
        <v>0.50538647455550001</v>
      </c>
      <c r="L9" s="9">
        <v>0.57855633674950002</v>
      </c>
      <c r="M9" s="9">
        <v>0.50650897540099993</v>
      </c>
      <c r="N9" s="9">
        <v>0.57449368537730006</v>
      </c>
      <c r="O9" s="9">
        <v>0.42695709056769998</v>
      </c>
      <c r="P9" s="9">
        <v>0.56925762399690005</v>
      </c>
      <c r="Q9" s="9">
        <v>0.60155834320629997</v>
      </c>
      <c r="R9" s="9">
        <v>0.43700457620209998</v>
      </c>
      <c r="S9" s="9">
        <v>0.51735102417340006</v>
      </c>
      <c r="T9" s="9">
        <v>0.56021064090229999</v>
      </c>
      <c r="U9" s="9">
        <v>0.54015896910369998</v>
      </c>
      <c r="V9" s="9">
        <v>0.44871371880170002</v>
      </c>
      <c r="W9" s="9">
        <v>0.40844406053810001</v>
      </c>
      <c r="X9" s="9">
        <v>0.40926062187459999</v>
      </c>
      <c r="Y9" s="9">
        <v>0.47310712460429999</v>
      </c>
      <c r="Z9" s="9">
        <v>0.50728851357740001</v>
      </c>
      <c r="AA9" s="9">
        <v>0.6621188353877</v>
      </c>
      <c r="AB9" s="9">
        <v>0.6166071277763</v>
      </c>
      <c r="AC9" s="9">
        <v>0.34168749756349998</v>
      </c>
      <c r="AD9" s="9">
        <v>0.45910079636809997</v>
      </c>
      <c r="AE9" s="9">
        <v>0.50316887129809995</v>
      </c>
      <c r="AF9" s="9">
        <v>0.6279027897835</v>
      </c>
      <c r="AG9" s="9">
        <v>0.52411859791180004</v>
      </c>
      <c r="AH9" s="9">
        <v>0.3201948669984</v>
      </c>
      <c r="AI9" s="9">
        <v>0.61662955194330005</v>
      </c>
      <c r="AJ9" s="9">
        <v>0.62118437353349998</v>
      </c>
      <c r="AK9" s="9">
        <v>0.38682373024830002</v>
      </c>
      <c r="AL9" s="9">
        <v>0.53890497856300001</v>
      </c>
      <c r="AM9" s="9">
        <v>0.71590990145690003</v>
      </c>
      <c r="AN9" s="9">
        <v>0.24502767774430001</v>
      </c>
      <c r="AO9" s="9">
        <v>1</v>
      </c>
      <c r="AP9" s="9">
        <v>0.66843307903490001</v>
      </c>
      <c r="AQ9" s="9">
        <v>0.5064488206994</v>
      </c>
      <c r="AR9" s="9">
        <v>0.45398471273610003</v>
      </c>
      <c r="AS9" s="8"/>
    </row>
    <row r="10" spans="1:45" x14ac:dyDescent="0.2">
      <c r="A10" s="32"/>
      <c r="B10" s="24"/>
      <c r="C10" s="10">
        <v>409</v>
      </c>
      <c r="D10" s="10">
        <v>42</v>
      </c>
      <c r="E10" s="10">
        <v>68</v>
      </c>
      <c r="F10" s="10">
        <v>70</v>
      </c>
      <c r="G10" s="10">
        <v>98</v>
      </c>
      <c r="H10" s="10">
        <v>119</v>
      </c>
      <c r="I10" s="10">
        <v>409</v>
      </c>
      <c r="J10" s="10">
        <v>0</v>
      </c>
      <c r="K10" s="10">
        <v>192</v>
      </c>
      <c r="L10" s="10">
        <v>142</v>
      </c>
      <c r="M10" s="10">
        <v>68</v>
      </c>
      <c r="N10" s="10">
        <v>4</v>
      </c>
      <c r="O10" s="10">
        <v>25</v>
      </c>
      <c r="P10" s="10">
        <v>18</v>
      </c>
      <c r="Q10" s="10">
        <v>84</v>
      </c>
      <c r="R10" s="10">
        <v>40</v>
      </c>
      <c r="S10" s="10">
        <v>64</v>
      </c>
      <c r="T10" s="10">
        <v>102</v>
      </c>
      <c r="U10" s="10">
        <v>76</v>
      </c>
      <c r="V10" s="10">
        <v>27</v>
      </c>
      <c r="W10" s="10">
        <v>20</v>
      </c>
      <c r="X10" s="10">
        <v>17</v>
      </c>
      <c r="Y10" s="10">
        <v>57</v>
      </c>
      <c r="Z10" s="10">
        <v>62</v>
      </c>
      <c r="AA10" s="10">
        <v>53</v>
      </c>
      <c r="AB10" s="10">
        <v>173</v>
      </c>
      <c r="AC10" s="10">
        <v>16</v>
      </c>
      <c r="AD10" s="10">
        <v>50</v>
      </c>
      <c r="AE10" s="10">
        <v>69</v>
      </c>
      <c r="AF10" s="10">
        <v>165</v>
      </c>
      <c r="AG10" s="10">
        <v>104</v>
      </c>
      <c r="AH10" s="10">
        <v>3</v>
      </c>
      <c r="AI10" s="10">
        <v>87</v>
      </c>
      <c r="AJ10" s="10">
        <v>19</v>
      </c>
      <c r="AK10" s="10">
        <v>7</v>
      </c>
      <c r="AL10" s="10">
        <v>19</v>
      </c>
      <c r="AM10" s="10">
        <v>68</v>
      </c>
      <c r="AN10" s="10">
        <v>12</v>
      </c>
      <c r="AO10" s="10">
        <v>3</v>
      </c>
      <c r="AP10" s="10">
        <v>16</v>
      </c>
      <c r="AQ10" s="10">
        <v>2</v>
      </c>
      <c r="AR10" s="10">
        <v>176</v>
      </c>
      <c r="AS10" s="8"/>
    </row>
    <row r="11" spans="1:45" x14ac:dyDescent="0.2">
      <c r="A11" s="32"/>
      <c r="B11" s="24"/>
      <c r="C11" s="11" t="s">
        <v>118</v>
      </c>
      <c r="D11" s="11"/>
      <c r="E11" s="11"/>
      <c r="F11" s="11"/>
      <c r="G11" s="11"/>
      <c r="H11" s="11"/>
      <c r="I11" s="12" t="s">
        <v>213</v>
      </c>
      <c r="J11" s="11"/>
      <c r="K11" s="11"/>
      <c r="L11" s="11"/>
      <c r="M11" s="11"/>
      <c r="N11" s="11"/>
      <c r="O11" s="11"/>
      <c r="P11" s="11"/>
      <c r="Q11" s="11"/>
      <c r="R11" s="11"/>
      <c r="S11" s="11"/>
      <c r="T11" s="11"/>
      <c r="U11" s="11"/>
      <c r="V11" s="11"/>
      <c r="W11" s="11"/>
      <c r="X11" s="11"/>
      <c r="Y11" s="11"/>
      <c r="Z11" s="11"/>
      <c r="AA11" s="11"/>
      <c r="AB11" s="11"/>
      <c r="AC11" s="11"/>
      <c r="AD11" s="11"/>
      <c r="AE11" s="11"/>
      <c r="AF11" s="12" t="s">
        <v>119</v>
      </c>
      <c r="AG11" s="11"/>
      <c r="AH11" s="11"/>
      <c r="AI11" s="12" t="s">
        <v>171</v>
      </c>
      <c r="AJ11" s="11"/>
      <c r="AK11" s="11"/>
      <c r="AL11" s="11"/>
      <c r="AM11" s="12" t="s">
        <v>395</v>
      </c>
      <c r="AN11" s="11"/>
      <c r="AO11" s="11"/>
      <c r="AP11" s="11"/>
      <c r="AQ11" s="11"/>
      <c r="AR11" s="11"/>
      <c r="AS11" s="8"/>
    </row>
    <row r="12" spans="1:45" x14ac:dyDescent="0.2">
      <c r="A12" s="26"/>
      <c r="B12" s="23" t="s">
        <v>401</v>
      </c>
      <c r="C12" s="9">
        <v>1.0652370808119999E-2</v>
      </c>
      <c r="D12" s="9">
        <v>1.6034319585349999E-2</v>
      </c>
      <c r="E12" s="9">
        <v>2.500217755501E-2</v>
      </c>
      <c r="F12" s="9">
        <v>0</v>
      </c>
      <c r="G12" s="9">
        <v>6.231556652904E-3</v>
      </c>
      <c r="H12" s="9">
        <v>9.3535994016930007E-3</v>
      </c>
      <c r="I12" s="9">
        <v>0</v>
      </c>
      <c r="J12" s="9">
        <v>0</v>
      </c>
      <c r="K12" s="9">
        <v>1.166130401418E-2</v>
      </c>
      <c r="L12" s="9">
        <v>1.216399718244E-2</v>
      </c>
      <c r="M12" s="9">
        <v>0</v>
      </c>
      <c r="N12" s="9">
        <v>0.1119646456906</v>
      </c>
      <c r="O12" s="9">
        <v>1.492865738734E-2</v>
      </c>
      <c r="P12" s="9">
        <v>0</v>
      </c>
      <c r="Q12" s="9">
        <v>7.0920185303030006E-3</v>
      </c>
      <c r="R12" s="9">
        <v>0</v>
      </c>
      <c r="S12" s="9">
        <v>8.9160666918909996E-3</v>
      </c>
      <c r="T12" s="9">
        <v>1.218895544734E-2</v>
      </c>
      <c r="U12" s="9">
        <v>2.3581706325899999E-2</v>
      </c>
      <c r="V12" s="9">
        <v>3.3280440033900002E-2</v>
      </c>
      <c r="W12" s="9">
        <v>2.0599422133429999E-2</v>
      </c>
      <c r="X12" s="9">
        <v>0</v>
      </c>
      <c r="Y12" s="9">
        <v>2.6891314634519999E-2</v>
      </c>
      <c r="Z12" s="9">
        <v>6.4259067846469996E-3</v>
      </c>
      <c r="AA12" s="9">
        <v>0</v>
      </c>
      <c r="AB12" s="9">
        <v>0</v>
      </c>
      <c r="AC12" s="9">
        <v>2.1174800105199999E-2</v>
      </c>
      <c r="AD12" s="9">
        <v>2.725099858752E-2</v>
      </c>
      <c r="AE12" s="9">
        <v>6.1949978162759997E-3</v>
      </c>
      <c r="AF12" s="9">
        <v>0</v>
      </c>
      <c r="AG12" s="9">
        <v>1.119663083361E-2</v>
      </c>
      <c r="AH12" s="9">
        <v>0.16044928048250001</v>
      </c>
      <c r="AI12" s="9">
        <v>1.3600168226639999E-2</v>
      </c>
      <c r="AJ12" s="9">
        <v>0</v>
      </c>
      <c r="AK12" s="9">
        <v>0</v>
      </c>
      <c r="AL12" s="9">
        <v>3.475440822248E-2</v>
      </c>
      <c r="AM12" s="9">
        <v>0</v>
      </c>
      <c r="AN12" s="9">
        <v>2.7036232059369999E-2</v>
      </c>
      <c r="AO12" s="9">
        <v>0</v>
      </c>
      <c r="AP12" s="9">
        <v>0</v>
      </c>
      <c r="AQ12" s="9">
        <v>0</v>
      </c>
      <c r="AR12" s="9">
        <v>1.1572740296110001E-2</v>
      </c>
      <c r="AS12" s="8"/>
    </row>
    <row r="13" spans="1:45" x14ac:dyDescent="0.2">
      <c r="A13" s="32"/>
      <c r="B13" s="24"/>
      <c r="C13" s="10">
        <v>8</v>
      </c>
      <c r="D13" s="10">
        <v>2</v>
      </c>
      <c r="E13" s="10">
        <v>3</v>
      </c>
      <c r="F13" s="10">
        <v>0</v>
      </c>
      <c r="G13" s="10">
        <v>1</v>
      </c>
      <c r="H13" s="10">
        <v>2</v>
      </c>
      <c r="I13" s="10">
        <v>0</v>
      </c>
      <c r="J13" s="10">
        <v>0</v>
      </c>
      <c r="K13" s="10">
        <v>4</v>
      </c>
      <c r="L13" s="10">
        <v>3</v>
      </c>
      <c r="M13" s="10">
        <v>0</v>
      </c>
      <c r="N13" s="10">
        <v>1</v>
      </c>
      <c r="O13" s="10">
        <v>1</v>
      </c>
      <c r="P13" s="10">
        <v>0</v>
      </c>
      <c r="Q13" s="10">
        <v>1</v>
      </c>
      <c r="R13" s="10">
        <v>0</v>
      </c>
      <c r="S13" s="10">
        <v>1</v>
      </c>
      <c r="T13" s="10">
        <v>2</v>
      </c>
      <c r="U13" s="10">
        <v>3</v>
      </c>
      <c r="V13" s="10">
        <v>2</v>
      </c>
      <c r="W13" s="10">
        <v>1</v>
      </c>
      <c r="X13" s="10">
        <v>0</v>
      </c>
      <c r="Y13" s="10">
        <v>4</v>
      </c>
      <c r="Z13" s="10">
        <v>1</v>
      </c>
      <c r="AA13" s="10">
        <v>0</v>
      </c>
      <c r="AB13" s="10">
        <v>0</v>
      </c>
      <c r="AC13" s="10">
        <v>1</v>
      </c>
      <c r="AD13" s="10">
        <v>3</v>
      </c>
      <c r="AE13" s="10">
        <v>1</v>
      </c>
      <c r="AF13" s="10">
        <v>0</v>
      </c>
      <c r="AG13" s="10">
        <v>2</v>
      </c>
      <c r="AH13" s="10">
        <v>1</v>
      </c>
      <c r="AI13" s="10">
        <v>2</v>
      </c>
      <c r="AJ13" s="10">
        <v>0</v>
      </c>
      <c r="AK13" s="10">
        <v>0</v>
      </c>
      <c r="AL13" s="10">
        <v>1</v>
      </c>
      <c r="AM13" s="10">
        <v>0</v>
      </c>
      <c r="AN13" s="10">
        <v>1</v>
      </c>
      <c r="AO13" s="10">
        <v>0</v>
      </c>
      <c r="AP13" s="10">
        <v>0</v>
      </c>
      <c r="AQ13" s="10">
        <v>0</v>
      </c>
      <c r="AR13" s="10">
        <v>4</v>
      </c>
      <c r="AS13" s="8"/>
    </row>
    <row r="14" spans="1:45" x14ac:dyDescent="0.2">
      <c r="A14" s="32"/>
      <c r="B14" s="24"/>
      <c r="C14" s="11" t="s">
        <v>118</v>
      </c>
      <c r="D14" s="11"/>
      <c r="E14" s="11"/>
      <c r="F14" s="11"/>
      <c r="G14" s="11"/>
      <c r="H14" s="11"/>
      <c r="I14" s="11" t="s">
        <v>118</v>
      </c>
      <c r="J14" s="11" t="s">
        <v>118</v>
      </c>
      <c r="K14" s="11"/>
      <c r="L14" s="11"/>
      <c r="M14" s="11"/>
      <c r="N14" s="12" t="s">
        <v>206</v>
      </c>
      <c r="O14" s="11"/>
      <c r="P14" s="11"/>
      <c r="Q14" s="11"/>
      <c r="R14" s="11"/>
      <c r="S14" s="11"/>
      <c r="T14" s="11"/>
      <c r="U14" s="11"/>
      <c r="V14" s="11"/>
      <c r="W14" s="11"/>
      <c r="X14" s="11"/>
      <c r="Y14" s="11"/>
      <c r="Z14" s="11"/>
      <c r="AA14" s="11"/>
      <c r="AB14" s="11"/>
      <c r="AC14" s="11"/>
      <c r="AD14" s="11"/>
      <c r="AE14" s="11"/>
      <c r="AF14" s="11"/>
      <c r="AG14" s="11"/>
      <c r="AH14" s="12" t="s">
        <v>155</v>
      </c>
      <c r="AI14" s="11"/>
      <c r="AJ14" s="11"/>
      <c r="AK14" s="11"/>
      <c r="AL14" s="11"/>
      <c r="AM14" s="11"/>
      <c r="AN14" s="11"/>
      <c r="AO14" s="11"/>
      <c r="AP14" s="11"/>
      <c r="AQ14" s="11"/>
      <c r="AR14" s="11"/>
      <c r="AS14" s="8"/>
    </row>
    <row r="15" spans="1:45" x14ac:dyDescent="0.2">
      <c r="A15" s="26"/>
      <c r="B15" s="23" t="s">
        <v>56</v>
      </c>
      <c r="C15" s="9">
        <v>1</v>
      </c>
      <c r="D15" s="9">
        <v>1</v>
      </c>
      <c r="E15" s="9">
        <v>1</v>
      </c>
      <c r="F15" s="9">
        <v>1</v>
      </c>
      <c r="G15" s="9">
        <v>1</v>
      </c>
      <c r="H15" s="9">
        <v>1</v>
      </c>
      <c r="I15" s="9">
        <v>1</v>
      </c>
      <c r="J15" s="9">
        <v>1</v>
      </c>
      <c r="K15" s="9">
        <v>1</v>
      </c>
      <c r="L15" s="9">
        <v>1</v>
      </c>
      <c r="M15" s="9">
        <v>1</v>
      </c>
      <c r="N15" s="9">
        <v>1</v>
      </c>
      <c r="O15" s="9">
        <v>1</v>
      </c>
      <c r="P15" s="9">
        <v>1</v>
      </c>
      <c r="Q15" s="9">
        <v>1</v>
      </c>
      <c r="R15" s="9">
        <v>1</v>
      </c>
      <c r="S15" s="9">
        <v>1</v>
      </c>
      <c r="T15" s="9">
        <v>1</v>
      </c>
      <c r="U15" s="9">
        <v>1</v>
      </c>
      <c r="V15" s="9">
        <v>1</v>
      </c>
      <c r="W15" s="9">
        <v>1</v>
      </c>
      <c r="X15" s="9">
        <v>1</v>
      </c>
      <c r="Y15" s="9">
        <v>1</v>
      </c>
      <c r="Z15" s="9">
        <v>1</v>
      </c>
      <c r="AA15" s="9">
        <v>1</v>
      </c>
      <c r="AB15" s="9">
        <v>1</v>
      </c>
      <c r="AC15" s="9">
        <v>1</v>
      </c>
      <c r="AD15" s="9">
        <v>1</v>
      </c>
      <c r="AE15" s="9">
        <v>1</v>
      </c>
      <c r="AF15" s="9">
        <v>1</v>
      </c>
      <c r="AG15" s="9">
        <v>1</v>
      </c>
      <c r="AH15" s="9">
        <v>1</v>
      </c>
      <c r="AI15" s="9">
        <v>1</v>
      </c>
      <c r="AJ15" s="9">
        <v>1</v>
      </c>
      <c r="AK15" s="9">
        <v>1</v>
      </c>
      <c r="AL15" s="9">
        <v>1</v>
      </c>
      <c r="AM15" s="9">
        <v>1</v>
      </c>
      <c r="AN15" s="9">
        <v>1</v>
      </c>
      <c r="AO15" s="9">
        <v>1</v>
      </c>
      <c r="AP15" s="9">
        <v>1</v>
      </c>
      <c r="AQ15" s="9">
        <v>1</v>
      </c>
      <c r="AR15" s="9">
        <v>1</v>
      </c>
      <c r="AS15" s="8"/>
    </row>
    <row r="16" spans="1:45" x14ac:dyDescent="0.2">
      <c r="A16" s="32"/>
      <c r="B16" s="24"/>
      <c r="C16" s="10">
        <v>751</v>
      </c>
      <c r="D16" s="10">
        <v>69</v>
      </c>
      <c r="E16" s="10">
        <v>140</v>
      </c>
      <c r="F16" s="10">
        <v>137</v>
      </c>
      <c r="G16" s="10">
        <v>158</v>
      </c>
      <c r="H16" s="10">
        <v>232</v>
      </c>
      <c r="I16" s="10">
        <v>409</v>
      </c>
      <c r="J16" s="10">
        <v>334</v>
      </c>
      <c r="K16" s="10">
        <v>363</v>
      </c>
      <c r="L16" s="10">
        <v>245</v>
      </c>
      <c r="M16" s="10">
        <v>128</v>
      </c>
      <c r="N16" s="10">
        <v>9</v>
      </c>
      <c r="O16" s="10">
        <v>51</v>
      </c>
      <c r="P16" s="10">
        <v>35</v>
      </c>
      <c r="Q16" s="10">
        <v>147</v>
      </c>
      <c r="R16" s="10">
        <v>88</v>
      </c>
      <c r="S16" s="10">
        <v>118</v>
      </c>
      <c r="T16" s="10">
        <v>179</v>
      </c>
      <c r="U16" s="10">
        <v>133</v>
      </c>
      <c r="V16" s="10">
        <v>59</v>
      </c>
      <c r="W16" s="10">
        <v>40</v>
      </c>
      <c r="X16" s="10">
        <v>36</v>
      </c>
      <c r="Y16" s="10">
        <v>129</v>
      </c>
      <c r="Z16" s="10">
        <v>127</v>
      </c>
      <c r="AA16" s="10">
        <v>80</v>
      </c>
      <c r="AB16" s="10">
        <v>280</v>
      </c>
      <c r="AC16" s="10">
        <v>39</v>
      </c>
      <c r="AD16" s="10">
        <v>104</v>
      </c>
      <c r="AE16" s="10">
        <v>134</v>
      </c>
      <c r="AF16" s="10">
        <v>274</v>
      </c>
      <c r="AG16" s="10">
        <v>190</v>
      </c>
      <c r="AH16" s="10">
        <v>7</v>
      </c>
      <c r="AI16" s="10">
        <v>144</v>
      </c>
      <c r="AJ16" s="10">
        <v>40</v>
      </c>
      <c r="AK16" s="10">
        <v>14</v>
      </c>
      <c r="AL16" s="10">
        <v>29</v>
      </c>
      <c r="AM16" s="10">
        <v>93</v>
      </c>
      <c r="AN16" s="10">
        <v>36</v>
      </c>
      <c r="AO16" s="10">
        <v>3</v>
      </c>
      <c r="AP16" s="10">
        <v>24</v>
      </c>
      <c r="AQ16" s="10">
        <v>6</v>
      </c>
      <c r="AR16" s="10">
        <v>362</v>
      </c>
      <c r="AS16" s="8"/>
    </row>
    <row r="17" spans="1:45" x14ac:dyDescent="0.2">
      <c r="A17" s="32"/>
      <c r="B17" s="24"/>
      <c r="C17" s="11" t="s">
        <v>118</v>
      </c>
      <c r="D17" s="11" t="s">
        <v>118</v>
      </c>
      <c r="E17" s="11" t="s">
        <v>118</v>
      </c>
      <c r="F17" s="11" t="s">
        <v>118</v>
      </c>
      <c r="G17" s="11" t="s">
        <v>118</v>
      </c>
      <c r="H17" s="11" t="s">
        <v>118</v>
      </c>
      <c r="I17" s="11" t="s">
        <v>118</v>
      </c>
      <c r="J17" s="11" t="s">
        <v>118</v>
      </c>
      <c r="K17" s="11" t="s">
        <v>118</v>
      </c>
      <c r="L17" s="11" t="s">
        <v>118</v>
      </c>
      <c r="M17" s="11" t="s">
        <v>118</v>
      </c>
      <c r="N17" s="11" t="s">
        <v>118</v>
      </c>
      <c r="O17" s="11" t="s">
        <v>118</v>
      </c>
      <c r="P17" s="11" t="s">
        <v>118</v>
      </c>
      <c r="Q17" s="11" t="s">
        <v>118</v>
      </c>
      <c r="R17" s="11" t="s">
        <v>118</v>
      </c>
      <c r="S17" s="11" t="s">
        <v>118</v>
      </c>
      <c r="T17" s="11" t="s">
        <v>118</v>
      </c>
      <c r="U17" s="11" t="s">
        <v>118</v>
      </c>
      <c r="V17" s="11" t="s">
        <v>118</v>
      </c>
      <c r="W17" s="11" t="s">
        <v>118</v>
      </c>
      <c r="X17" s="11" t="s">
        <v>118</v>
      </c>
      <c r="Y17" s="11" t="s">
        <v>118</v>
      </c>
      <c r="Z17" s="11" t="s">
        <v>118</v>
      </c>
      <c r="AA17" s="11" t="s">
        <v>118</v>
      </c>
      <c r="AB17" s="11" t="s">
        <v>118</v>
      </c>
      <c r="AC17" s="11" t="s">
        <v>118</v>
      </c>
      <c r="AD17" s="11" t="s">
        <v>118</v>
      </c>
      <c r="AE17" s="11" t="s">
        <v>118</v>
      </c>
      <c r="AF17" s="11" t="s">
        <v>118</v>
      </c>
      <c r="AG17" s="11" t="s">
        <v>118</v>
      </c>
      <c r="AH17" s="11" t="s">
        <v>118</v>
      </c>
      <c r="AI17" s="11" t="s">
        <v>118</v>
      </c>
      <c r="AJ17" s="11" t="s">
        <v>118</v>
      </c>
      <c r="AK17" s="11" t="s">
        <v>118</v>
      </c>
      <c r="AL17" s="11" t="s">
        <v>118</v>
      </c>
      <c r="AM17" s="11" t="s">
        <v>118</v>
      </c>
      <c r="AN17" s="11" t="s">
        <v>118</v>
      </c>
      <c r="AO17" s="11" t="s">
        <v>118</v>
      </c>
      <c r="AP17" s="11" t="s">
        <v>118</v>
      </c>
      <c r="AQ17" s="11" t="s">
        <v>118</v>
      </c>
      <c r="AR17" s="11" t="s">
        <v>118</v>
      </c>
      <c r="AS17" s="8"/>
    </row>
    <row r="18" spans="1:45" x14ac:dyDescent="0.2">
      <c r="A18" s="13" t="s">
        <v>402</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20"/>
    </row>
    <row r="19" spans="1:45" x14ac:dyDescent="0.2">
      <c r="A19" s="15" t="s">
        <v>135</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row>
  </sheetData>
  <mergeCells count="15">
    <mergeCell ref="B12:B14"/>
    <mergeCell ref="B15:B17"/>
    <mergeCell ref="A6:A17"/>
    <mergeCell ref="AP2:AR2"/>
    <mergeCell ref="A2:C2"/>
    <mergeCell ref="A3:B5"/>
    <mergeCell ref="B6:B8"/>
    <mergeCell ref="B9:B11"/>
    <mergeCell ref="AI3:AR3"/>
    <mergeCell ref="D3:H3"/>
    <mergeCell ref="I3:J3"/>
    <mergeCell ref="K3:N3"/>
    <mergeCell ref="O3:U3"/>
    <mergeCell ref="V3:AB3"/>
    <mergeCell ref="AC3:AH3"/>
  </mergeCells>
  <hyperlinks>
    <hyperlink ref="A1" location="'TOC'!A1:A1" display="Back to TOC" xr:uid="{00000000-0004-0000-1C00-000000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S46"/>
  <sheetViews>
    <sheetView workbookViewId="0">
      <pane xSplit="2" ySplit="5" topLeftCell="C6" activePane="bottomRight" state="frozen"/>
      <selection pane="topRight"/>
      <selection pane="bottomLeft"/>
      <selection pane="bottomRight" activeCell="A2" sqref="A2:C2"/>
    </sheetView>
  </sheetViews>
  <sheetFormatPr baseColWidth="10" defaultColWidth="8.83203125" defaultRowHeight="15" x14ac:dyDescent="0.2"/>
  <cols>
    <col min="1" max="1" width="50" style="1"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574</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403</v>
      </c>
      <c r="B6" s="23" t="s">
        <v>404</v>
      </c>
      <c r="C6" s="9">
        <v>6.4014034885469997E-3</v>
      </c>
      <c r="D6" s="9">
        <v>3.8473748885100002E-2</v>
      </c>
      <c r="E6" s="9">
        <v>0</v>
      </c>
      <c r="F6" s="9">
        <v>0</v>
      </c>
      <c r="G6" s="9">
        <v>0</v>
      </c>
      <c r="H6" s="9">
        <v>0</v>
      </c>
      <c r="I6" s="9">
        <v>1.207187756765E-2</v>
      </c>
      <c r="J6" s="9">
        <v>0</v>
      </c>
      <c r="K6" s="9">
        <v>0</v>
      </c>
      <c r="L6" s="9">
        <v>1.9458036891639999E-2</v>
      </c>
      <c r="M6" s="9">
        <v>0</v>
      </c>
      <c r="N6" s="9">
        <v>0</v>
      </c>
      <c r="O6" s="9">
        <v>0</v>
      </c>
      <c r="P6" s="9">
        <v>0</v>
      </c>
      <c r="Q6" s="9">
        <v>3.4034065314819999E-2</v>
      </c>
      <c r="R6" s="9">
        <v>0</v>
      </c>
      <c r="S6" s="9">
        <v>0</v>
      </c>
      <c r="T6" s="9">
        <v>0</v>
      </c>
      <c r="U6" s="9">
        <v>0</v>
      </c>
      <c r="V6" s="9">
        <v>0</v>
      </c>
      <c r="W6" s="9">
        <v>0</v>
      </c>
      <c r="X6" s="9">
        <v>0</v>
      </c>
      <c r="Y6" s="9">
        <v>0</v>
      </c>
      <c r="Z6" s="9">
        <v>3.0837444978629999E-2</v>
      </c>
      <c r="AA6" s="9">
        <v>0</v>
      </c>
      <c r="AB6" s="9">
        <v>0</v>
      </c>
      <c r="AC6" s="9">
        <v>0</v>
      </c>
      <c r="AD6" s="9">
        <v>0</v>
      </c>
      <c r="AE6" s="9">
        <v>0</v>
      </c>
      <c r="AF6" s="9">
        <v>1.9609238349669999E-2</v>
      </c>
      <c r="AG6" s="9">
        <v>0</v>
      </c>
      <c r="AH6" s="9">
        <v>0</v>
      </c>
      <c r="AI6" s="9">
        <v>0</v>
      </c>
      <c r="AJ6" s="9">
        <v>9.4440153245240008E-2</v>
      </c>
      <c r="AK6" s="9">
        <v>0</v>
      </c>
      <c r="AL6" s="9">
        <v>0</v>
      </c>
      <c r="AM6" s="9">
        <v>0</v>
      </c>
      <c r="AN6" s="9">
        <v>0</v>
      </c>
      <c r="AO6" s="9">
        <v>0</v>
      </c>
      <c r="AP6" s="9">
        <v>0</v>
      </c>
      <c r="AQ6" s="9">
        <v>0</v>
      </c>
      <c r="AR6" s="9">
        <v>0</v>
      </c>
      <c r="AS6" s="8"/>
    </row>
    <row r="7" spans="1:45" x14ac:dyDescent="0.2">
      <c r="A7" s="24"/>
      <c r="B7" s="24"/>
      <c r="C7" s="10">
        <v>1</v>
      </c>
      <c r="D7" s="10">
        <v>1</v>
      </c>
      <c r="E7" s="10">
        <v>0</v>
      </c>
      <c r="F7" s="10">
        <v>0</v>
      </c>
      <c r="G7" s="10">
        <v>0</v>
      </c>
      <c r="H7" s="10">
        <v>0</v>
      </c>
      <c r="I7" s="10">
        <v>1</v>
      </c>
      <c r="J7" s="10">
        <v>0</v>
      </c>
      <c r="K7" s="10">
        <v>0</v>
      </c>
      <c r="L7" s="10">
        <v>1</v>
      </c>
      <c r="M7" s="10">
        <v>0</v>
      </c>
      <c r="N7" s="10">
        <v>0</v>
      </c>
      <c r="O7" s="10">
        <v>0</v>
      </c>
      <c r="P7" s="10">
        <v>0</v>
      </c>
      <c r="Q7" s="10">
        <v>1</v>
      </c>
      <c r="R7" s="10">
        <v>0</v>
      </c>
      <c r="S7" s="10">
        <v>0</v>
      </c>
      <c r="T7" s="10">
        <v>0</v>
      </c>
      <c r="U7" s="10">
        <v>0</v>
      </c>
      <c r="V7" s="10">
        <v>0</v>
      </c>
      <c r="W7" s="10">
        <v>0</v>
      </c>
      <c r="X7" s="10">
        <v>0</v>
      </c>
      <c r="Y7" s="10">
        <v>0</v>
      </c>
      <c r="Z7" s="10">
        <v>1</v>
      </c>
      <c r="AA7" s="10">
        <v>0</v>
      </c>
      <c r="AB7" s="10">
        <v>0</v>
      </c>
      <c r="AC7" s="10">
        <v>0</v>
      </c>
      <c r="AD7" s="10">
        <v>0</v>
      </c>
      <c r="AE7" s="10">
        <v>0</v>
      </c>
      <c r="AF7" s="10">
        <v>1</v>
      </c>
      <c r="AG7" s="10">
        <v>0</v>
      </c>
      <c r="AH7" s="10">
        <v>0</v>
      </c>
      <c r="AI7" s="10">
        <v>0</v>
      </c>
      <c r="AJ7" s="10">
        <v>1</v>
      </c>
      <c r="AK7" s="10">
        <v>0</v>
      </c>
      <c r="AL7" s="10">
        <v>0</v>
      </c>
      <c r="AM7" s="10">
        <v>0</v>
      </c>
      <c r="AN7" s="10">
        <v>0</v>
      </c>
      <c r="AO7" s="10">
        <v>0</v>
      </c>
      <c r="AP7" s="10">
        <v>0</v>
      </c>
      <c r="AQ7" s="10">
        <v>0</v>
      </c>
      <c r="AR7" s="10">
        <v>0</v>
      </c>
      <c r="AS7" s="8"/>
    </row>
    <row r="8" spans="1:45" x14ac:dyDescent="0.2">
      <c r="A8" s="24"/>
      <c r="B8" s="24"/>
      <c r="C8" s="11" t="s">
        <v>118</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8"/>
    </row>
    <row r="9" spans="1:45" x14ac:dyDescent="0.2">
      <c r="A9" s="26"/>
      <c r="B9" s="23" t="s">
        <v>405</v>
      </c>
      <c r="C9" s="9">
        <v>4.6468735558320012E-2</v>
      </c>
      <c r="D9" s="9">
        <v>0.15175115625159999</v>
      </c>
      <c r="E9" s="9">
        <v>6.8826062517960002E-2</v>
      </c>
      <c r="F9" s="9">
        <v>8.1104811284150001E-3</v>
      </c>
      <c r="G9" s="9">
        <v>1.118504067795E-2</v>
      </c>
      <c r="H9" s="9">
        <v>2.308735830016E-2</v>
      </c>
      <c r="I9" s="9">
        <v>3.2675618254909999E-2</v>
      </c>
      <c r="J9" s="9">
        <v>6.3482004608169995E-2</v>
      </c>
      <c r="K9" s="9">
        <v>1.6204490207970001E-2</v>
      </c>
      <c r="L9" s="9">
        <v>6.0448310389610002E-2</v>
      </c>
      <c r="M9" s="9">
        <v>9.7701210351800002E-2</v>
      </c>
      <c r="N9" s="9">
        <v>0</v>
      </c>
      <c r="O9" s="9">
        <v>8.0608981337190008E-2</v>
      </c>
      <c r="P9" s="9">
        <v>0</v>
      </c>
      <c r="Q9" s="9">
        <v>5.4972412401410001E-2</v>
      </c>
      <c r="R9" s="9">
        <v>0.11947436797450001</v>
      </c>
      <c r="S9" s="9">
        <v>4.7616521320740013E-2</v>
      </c>
      <c r="T9" s="9">
        <v>0</v>
      </c>
      <c r="U9" s="9">
        <v>3.897143408572E-2</v>
      </c>
      <c r="V9" s="9">
        <v>0</v>
      </c>
      <c r="W9" s="9">
        <v>0.1196488954088</v>
      </c>
      <c r="X9" s="9">
        <v>9.7845544188590011E-2</v>
      </c>
      <c r="Y9" s="9">
        <v>4.0850928719729999E-2</v>
      </c>
      <c r="Z9" s="9">
        <v>9.6626460878249998E-2</v>
      </c>
      <c r="AA9" s="9">
        <v>8.9273666970329998E-3</v>
      </c>
      <c r="AB9" s="9">
        <v>1.4014388440509999E-2</v>
      </c>
      <c r="AC9" s="9">
        <v>0</v>
      </c>
      <c r="AD9" s="9">
        <v>6.0004727612819997E-2</v>
      </c>
      <c r="AE9" s="9">
        <v>6.1942164224539999E-2</v>
      </c>
      <c r="AF9" s="9">
        <v>6.588841067864E-2</v>
      </c>
      <c r="AG9" s="9">
        <v>8.8963238049670004E-3</v>
      </c>
      <c r="AH9" s="9">
        <v>9.6380045816129994E-2</v>
      </c>
      <c r="AI9" s="9">
        <v>4.0439927161169988E-2</v>
      </c>
      <c r="AJ9" s="9">
        <v>9.4440153245240008E-2</v>
      </c>
      <c r="AK9" s="9">
        <v>0</v>
      </c>
      <c r="AL9" s="9">
        <v>0</v>
      </c>
      <c r="AM9" s="9">
        <v>3.4443397124339997E-2</v>
      </c>
      <c r="AN9" s="9">
        <v>0.1297448510383</v>
      </c>
      <c r="AO9" s="9">
        <v>0</v>
      </c>
      <c r="AP9" s="9">
        <v>2.707655180106E-2</v>
      </c>
      <c r="AQ9" s="9">
        <v>0</v>
      </c>
      <c r="AR9" s="9">
        <v>4.4462189938600002E-2</v>
      </c>
      <c r="AS9" s="8"/>
    </row>
    <row r="10" spans="1:45" x14ac:dyDescent="0.2">
      <c r="A10" s="24"/>
      <c r="B10" s="24"/>
      <c r="C10" s="10">
        <v>19</v>
      </c>
      <c r="D10" s="10">
        <v>6</v>
      </c>
      <c r="E10" s="10">
        <v>6</v>
      </c>
      <c r="F10" s="10">
        <v>1</v>
      </c>
      <c r="G10" s="10">
        <v>2</v>
      </c>
      <c r="H10" s="10">
        <v>4</v>
      </c>
      <c r="I10" s="10">
        <v>10</v>
      </c>
      <c r="J10" s="10">
        <v>9</v>
      </c>
      <c r="K10" s="10">
        <v>6</v>
      </c>
      <c r="L10" s="10">
        <v>7</v>
      </c>
      <c r="M10" s="10">
        <v>6</v>
      </c>
      <c r="N10" s="10">
        <v>0</v>
      </c>
      <c r="O10" s="10">
        <v>2</v>
      </c>
      <c r="P10" s="10">
        <v>0</v>
      </c>
      <c r="Q10" s="10">
        <v>4</v>
      </c>
      <c r="R10" s="10">
        <v>5</v>
      </c>
      <c r="S10" s="10">
        <v>4</v>
      </c>
      <c r="T10" s="10">
        <v>0</v>
      </c>
      <c r="U10" s="10">
        <v>4</v>
      </c>
      <c r="V10" s="10">
        <v>0</v>
      </c>
      <c r="W10" s="10">
        <v>2</v>
      </c>
      <c r="X10" s="10">
        <v>2</v>
      </c>
      <c r="Y10" s="10">
        <v>5</v>
      </c>
      <c r="Z10" s="10">
        <v>5</v>
      </c>
      <c r="AA10" s="10">
        <v>1</v>
      </c>
      <c r="AB10" s="10">
        <v>4</v>
      </c>
      <c r="AC10" s="10">
        <v>0</v>
      </c>
      <c r="AD10" s="10">
        <v>3</v>
      </c>
      <c r="AE10" s="10">
        <v>5</v>
      </c>
      <c r="AF10" s="10">
        <v>8</v>
      </c>
      <c r="AG10" s="10">
        <v>2</v>
      </c>
      <c r="AH10" s="10">
        <v>1</v>
      </c>
      <c r="AI10" s="10">
        <v>5</v>
      </c>
      <c r="AJ10" s="10">
        <v>1</v>
      </c>
      <c r="AK10" s="10">
        <v>0</v>
      </c>
      <c r="AL10" s="10">
        <v>0</v>
      </c>
      <c r="AM10" s="10">
        <v>2</v>
      </c>
      <c r="AN10" s="10">
        <v>1</v>
      </c>
      <c r="AO10" s="10">
        <v>0</v>
      </c>
      <c r="AP10" s="10">
        <v>1</v>
      </c>
      <c r="AQ10" s="10">
        <v>0</v>
      </c>
      <c r="AR10" s="10">
        <v>9</v>
      </c>
      <c r="AS10" s="8"/>
    </row>
    <row r="11" spans="1:45" x14ac:dyDescent="0.2">
      <c r="A11" s="24"/>
      <c r="B11" s="24"/>
      <c r="C11" s="11" t="s">
        <v>118</v>
      </c>
      <c r="D11" s="12" t="s">
        <v>323</v>
      </c>
      <c r="E11" s="11"/>
      <c r="F11" s="11"/>
      <c r="G11" s="11"/>
      <c r="H11" s="11"/>
      <c r="I11" s="11"/>
      <c r="J11" s="11"/>
      <c r="K11" s="11"/>
      <c r="L11" s="11"/>
      <c r="M11" s="12" t="s">
        <v>119</v>
      </c>
      <c r="N11" s="11"/>
      <c r="O11" s="11"/>
      <c r="P11" s="11"/>
      <c r="Q11" s="11"/>
      <c r="R11" s="11"/>
      <c r="S11" s="11"/>
      <c r="T11" s="11"/>
      <c r="U11" s="11"/>
      <c r="V11" s="11"/>
      <c r="W11" s="11"/>
      <c r="X11" s="11"/>
      <c r="Y11" s="11"/>
      <c r="Z11" s="12" t="s">
        <v>131</v>
      </c>
      <c r="AA11" s="11"/>
      <c r="AB11" s="11"/>
      <c r="AC11" s="11"/>
      <c r="AD11" s="11"/>
      <c r="AE11" s="11"/>
      <c r="AF11" s="11"/>
      <c r="AG11" s="11"/>
      <c r="AH11" s="11"/>
      <c r="AI11" s="11"/>
      <c r="AJ11" s="11"/>
      <c r="AK11" s="11"/>
      <c r="AL11" s="11"/>
      <c r="AM11" s="11"/>
      <c r="AN11" s="11"/>
      <c r="AO11" s="11"/>
      <c r="AP11" s="11"/>
      <c r="AQ11" s="11"/>
      <c r="AR11" s="11"/>
      <c r="AS11" s="8"/>
    </row>
    <row r="12" spans="1:45" x14ac:dyDescent="0.2">
      <c r="A12" s="26"/>
      <c r="B12" s="23" t="s">
        <v>406</v>
      </c>
      <c r="C12" s="9">
        <v>8.9578732549510001E-2</v>
      </c>
      <c r="D12" s="9">
        <v>0.16313376196070001</v>
      </c>
      <c r="E12" s="9">
        <v>0.1534391796481</v>
      </c>
      <c r="F12" s="9">
        <v>0.1081019542</v>
      </c>
      <c r="G12" s="9">
        <v>5.3839683922930003E-2</v>
      </c>
      <c r="H12" s="9">
        <v>2.8748060561159999E-2</v>
      </c>
      <c r="I12" s="9">
        <v>8.0030129436199998E-2</v>
      </c>
      <c r="J12" s="9">
        <v>0.10269113201549999</v>
      </c>
      <c r="K12" s="9">
        <v>8.272943417164999E-2</v>
      </c>
      <c r="L12" s="9">
        <v>8.7730982630900012E-2</v>
      </c>
      <c r="M12" s="9">
        <v>0.1134273929297</v>
      </c>
      <c r="N12" s="9">
        <v>6.0804505437469999E-2</v>
      </c>
      <c r="O12" s="9">
        <v>7.5831468211070008E-2</v>
      </c>
      <c r="P12" s="9">
        <v>3.635118476542E-2</v>
      </c>
      <c r="Q12" s="9">
        <v>7.4474840936570003E-2</v>
      </c>
      <c r="R12" s="9">
        <v>8.749099802785E-2</v>
      </c>
      <c r="S12" s="9">
        <v>0.12016923252050001</v>
      </c>
      <c r="T12" s="9">
        <v>0.1040891104385</v>
      </c>
      <c r="U12" s="9">
        <v>8.7758152026410005E-2</v>
      </c>
      <c r="V12" s="9">
        <v>5.2730011512250007E-2</v>
      </c>
      <c r="W12" s="9">
        <v>0.15707046565069999</v>
      </c>
      <c r="X12" s="9">
        <v>0</v>
      </c>
      <c r="Y12" s="9">
        <v>9.6700833090669999E-2</v>
      </c>
      <c r="Z12" s="9">
        <v>8.6634894841750007E-2</v>
      </c>
      <c r="AA12" s="9">
        <v>0.1207690226729</v>
      </c>
      <c r="AB12" s="9">
        <v>8.9754676319980006E-2</v>
      </c>
      <c r="AC12" s="9">
        <v>0.16057837370809999</v>
      </c>
      <c r="AD12" s="9">
        <v>5.5398972815579997E-2</v>
      </c>
      <c r="AE12" s="9">
        <v>0.13435180254260001</v>
      </c>
      <c r="AF12" s="9">
        <v>4.1680979925260007E-2</v>
      </c>
      <c r="AG12" s="9">
        <v>0.1218434789106</v>
      </c>
      <c r="AH12" s="9">
        <v>0</v>
      </c>
      <c r="AI12" s="9">
        <v>5.022566902858E-2</v>
      </c>
      <c r="AJ12" s="9">
        <v>1.360885811219E-2</v>
      </c>
      <c r="AK12" s="9">
        <v>0</v>
      </c>
      <c r="AL12" s="9">
        <v>0.217296859441</v>
      </c>
      <c r="AM12" s="9">
        <v>0.14857566172700001</v>
      </c>
      <c r="AN12" s="9">
        <v>5.5356682399319998E-2</v>
      </c>
      <c r="AO12" s="9">
        <v>0</v>
      </c>
      <c r="AP12" s="9">
        <v>0.13396582879839999</v>
      </c>
      <c r="AQ12" s="9">
        <v>0</v>
      </c>
      <c r="AR12" s="9">
        <v>9.6471549431000003E-2</v>
      </c>
      <c r="AS12" s="8"/>
    </row>
    <row r="13" spans="1:45" x14ac:dyDescent="0.2">
      <c r="A13" s="24"/>
      <c r="B13" s="24"/>
      <c r="C13" s="10">
        <v>45</v>
      </c>
      <c r="D13" s="10">
        <v>9</v>
      </c>
      <c r="E13" s="10">
        <v>14</v>
      </c>
      <c r="F13" s="10">
        <v>6</v>
      </c>
      <c r="G13" s="10">
        <v>7</v>
      </c>
      <c r="H13" s="10">
        <v>8</v>
      </c>
      <c r="I13" s="10">
        <v>23</v>
      </c>
      <c r="J13" s="10">
        <v>22</v>
      </c>
      <c r="K13" s="10">
        <v>17</v>
      </c>
      <c r="L13" s="10">
        <v>19</v>
      </c>
      <c r="M13" s="10">
        <v>8</v>
      </c>
      <c r="N13" s="10">
        <v>1</v>
      </c>
      <c r="O13" s="10">
        <v>2</v>
      </c>
      <c r="P13" s="10">
        <v>1</v>
      </c>
      <c r="Q13" s="10">
        <v>10</v>
      </c>
      <c r="R13" s="10">
        <v>7</v>
      </c>
      <c r="S13" s="10">
        <v>9</v>
      </c>
      <c r="T13" s="10">
        <v>9</v>
      </c>
      <c r="U13" s="10">
        <v>7</v>
      </c>
      <c r="V13" s="10">
        <v>2</v>
      </c>
      <c r="W13" s="10">
        <v>3</v>
      </c>
      <c r="X13" s="10">
        <v>0</v>
      </c>
      <c r="Y13" s="10">
        <v>7</v>
      </c>
      <c r="Z13" s="10">
        <v>7</v>
      </c>
      <c r="AA13" s="10">
        <v>12</v>
      </c>
      <c r="AB13" s="10">
        <v>14</v>
      </c>
      <c r="AC13" s="10">
        <v>3</v>
      </c>
      <c r="AD13" s="10">
        <v>2</v>
      </c>
      <c r="AE13" s="10">
        <v>11</v>
      </c>
      <c r="AF13" s="10">
        <v>11</v>
      </c>
      <c r="AG13" s="10">
        <v>18</v>
      </c>
      <c r="AH13" s="10">
        <v>0</v>
      </c>
      <c r="AI13" s="10">
        <v>7</v>
      </c>
      <c r="AJ13" s="10">
        <v>1</v>
      </c>
      <c r="AK13" s="10">
        <v>0</v>
      </c>
      <c r="AL13" s="10">
        <v>2</v>
      </c>
      <c r="AM13" s="10">
        <v>7</v>
      </c>
      <c r="AN13" s="10">
        <v>2</v>
      </c>
      <c r="AO13" s="10">
        <v>0</v>
      </c>
      <c r="AP13" s="10">
        <v>2</v>
      </c>
      <c r="AQ13" s="10">
        <v>0</v>
      </c>
      <c r="AR13" s="10">
        <v>24</v>
      </c>
      <c r="AS13" s="8"/>
    </row>
    <row r="14" spans="1:45" x14ac:dyDescent="0.2">
      <c r="A14" s="24"/>
      <c r="B14" s="24"/>
      <c r="C14" s="11" t="s">
        <v>118</v>
      </c>
      <c r="D14" s="12" t="s">
        <v>124</v>
      </c>
      <c r="E14" s="12" t="s">
        <v>123</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8"/>
    </row>
    <row r="15" spans="1:45" x14ac:dyDescent="0.2">
      <c r="A15" s="26"/>
      <c r="B15" s="23" t="s">
        <v>407</v>
      </c>
      <c r="C15" s="9">
        <v>6.2263621571370012E-2</v>
      </c>
      <c r="D15" s="9">
        <v>0.1561448115547</v>
      </c>
      <c r="E15" s="9">
        <v>4.7009313171790003E-2</v>
      </c>
      <c r="F15" s="9">
        <v>6.8193561551460002E-2</v>
      </c>
      <c r="G15" s="9">
        <v>3.3693060548000003E-2</v>
      </c>
      <c r="H15" s="9">
        <v>3.847512205755E-2</v>
      </c>
      <c r="I15" s="9">
        <v>6.734399263028E-2</v>
      </c>
      <c r="J15" s="9">
        <v>5.7842471103030001E-2</v>
      </c>
      <c r="K15" s="9">
        <v>6.6987142974350003E-2</v>
      </c>
      <c r="L15" s="9">
        <v>4.6247670085170001E-2</v>
      </c>
      <c r="M15" s="9">
        <v>8.1123431053409994E-2</v>
      </c>
      <c r="N15" s="9">
        <v>0</v>
      </c>
      <c r="O15" s="9">
        <v>3.845518600845E-2</v>
      </c>
      <c r="P15" s="9">
        <v>1.491141359032E-2</v>
      </c>
      <c r="Q15" s="9">
        <v>7.094534895837E-2</v>
      </c>
      <c r="R15" s="9">
        <v>0.122107102991</v>
      </c>
      <c r="S15" s="9">
        <v>7.308161404956999E-2</v>
      </c>
      <c r="T15" s="9">
        <v>2.554324611899E-2</v>
      </c>
      <c r="U15" s="9">
        <v>7.4399491569540011E-2</v>
      </c>
      <c r="V15" s="9">
        <v>9.0973608537220002E-2</v>
      </c>
      <c r="W15" s="9">
        <v>7.2926048574679991E-2</v>
      </c>
      <c r="X15" s="9">
        <v>8.7692691297559994E-2</v>
      </c>
      <c r="Y15" s="9">
        <v>5.344895784795E-2</v>
      </c>
      <c r="Z15" s="9">
        <v>6.2598743685529992E-2</v>
      </c>
      <c r="AA15" s="9">
        <v>7.7599049472189999E-2</v>
      </c>
      <c r="AB15" s="9">
        <v>4.8776452225319997E-2</v>
      </c>
      <c r="AC15" s="9">
        <v>6.4708958114710002E-2</v>
      </c>
      <c r="AD15" s="9">
        <v>8.7200435539759993E-2</v>
      </c>
      <c r="AE15" s="9">
        <v>4.0576510451159988E-2</v>
      </c>
      <c r="AF15" s="9">
        <v>6.7849345873860004E-2</v>
      </c>
      <c r="AG15" s="9">
        <v>6.1140378048280007E-2</v>
      </c>
      <c r="AH15" s="9">
        <v>0</v>
      </c>
      <c r="AI15" s="9">
        <v>6.5628258401119993E-2</v>
      </c>
      <c r="AJ15" s="9">
        <v>1.149947557006E-2</v>
      </c>
      <c r="AK15" s="9">
        <v>0</v>
      </c>
      <c r="AL15" s="9">
        <v>3.873787672818E-2</v>
      </c>
      <c r="AM15" s="9">
        <v>5.7795427281890001E-2</v>
      </c>
      <c r="AN15" s="9">
        <v>0</v>
      </c>
      <c r="AO15" s="9">
        <v>0.48394358315929997</v>
      </c>
      <c r="AP15" s="9">
        <v>0.12587110106810001</v>
      </c>
      <c r="AQ15" s="9">
        <v>0</v>
      </c>
      <c r="AR15" s="9">
        <v>7.5220911893320003E-2</v>
      </c>
      <c r="AS15" s="8"/>
    </row>
    <row r="16" spans="1:45" x14ac:dyDescent="0.2">
      <c r="A16" s="24"/>
      <c r="B16" s="24"/>
      <c r="C16" s="10">
        <v>40</v>
      </c>
      <c r="D16" s="10">
        <v>12</v>
      </c>
      <c r="E16" s="10">
        <v>7</v>
      </c>
      <c r="F16" s="10">
        <v>10</v>
      </c>
      <c r="G16" s="10">
        <v>5</v>
      </c>
      <c r="H16" s="10">
        <v>6</v>
      </c>
      <c r="I16" s="10">
        <v>23</v>
      </c>
      <c r="J16" s="10">
        <v>17</v>
      </c>
      <c r="K16" s="10">
        <v>19</v>
      </c>
      <c r="L16" s="10">
        <v>9</v>
      </c>
      <c r="M16" s="10">
        <v>11</v>
      </c>
      <c r="N16" s="10">
        <v>0</v>
      </c>
      <c r="O16" s="10">
        <v>2</v>
      </c>
      <c r="P16" s="10">
        <v>1</v>
      </c>
      <c r="Q16" s="10">
        <v>8</v>
      </c>
      <c r="R16" s="10">
        <v>9</v>
      </c>
      <c r="S16" s="10">
        <v>8</v>
      </c>
      <c r="T16" s="10">
        <v>5</v>
      </c>
      <c r="U16" s="10">
        <v>7</v>
      </c>
      <c r="V16" s="10">
        <v>4</v>
      </c>
      <c r="W16" s="10">
        <v>2</v>
      </c>
      <c r="X16" s="10">
        <v>4</v>
      </c>
      <c r="Y16" s="10">
        <v>7</v>
      </c>
      <c r="Z16" s="10">
        <v>5</v>
      </c>
      <c r="AA16" s="10">
        <v>5</v>
      </c>
      <c r="AB16" s="10">
        <v>13</v>
      </c>
      <c r="AC16" s="10">
        <v>3</v>
      </c>
      <c r="AD16" s="10">
        <v>7</v>
      </c>
      <c r="AE16" s="10">
        <v>6</v>
      </c>
      <c r="AF16" s="10">
        <v>15</v>
      </c>
      <c r="AG16" s="10">
        <v>9</v>
      </c>
      <c r="AH16" s="10">
        <v>0</v>
      </c>
      <c r="AI16" s="10">
        <v>9</v>
      </c>
      <c r="AJ16" s="10">
        <v>1</v>
      </c>
      <c r="AK16" s="10">
        <v>0</v>
      </c>
      <c r="AL16" s="10">
        <v>1</v>
      </c>
      <c r="AM16" s="10">
        <v>4</v>
      </c>
      <c r="AN16" s="10">
        <v>0</v>
      </c>
      <c r="AO16" s="10">
        <v>1</v>
      </c>
      <c r="AP16" s="10">
        <v>2</v>
      </c>
      <c r="AQ16" s="10">
        <v>0</v>
      </c>
      <c r="AR16" s="10">
        <v>22</v>
      </c>
      <c r="AS16" s="8"/>
    </row>
    <row r="17" spans="1:45" x14ac:dyDescent="0.2">
      <c r="A17" s="24"/>
      <c r="B17" s="24"/>
      <c r="C17" s="11" t="s">
        <v>118</v>
      </c>
      <c r="D17" s="12" t="s">
        <v>133</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2" t="s">
        <v>408</v>
      </c>
      <c r="AP17" s="11"/>
      <c r="AQ17" s="11"/>
      <c r="AR17" s="11"/>
      <c r="AS17" s="8"/>
    </row>
    <row r="18" spans="1:45" x14ac:dyDescent="0.2">
      <c r="A18" s="26"/>
      <c r="B18" s="23" t="s">
        <v>409</v>
      </c>
      <c r="C18" s="9">
        <v>7.5094234074750008E-2</v>
      </c>
      <c r="D18" s="9">
        <v>4.4342197327259997E-2</v>
      </c>
      <c r="E18" s="9">
        <v>0.214595744975</v>
      </c>
      <c r="F18" s="9">
        <v>7.1886098174009996E-2</v>
      </c>
      <c r="G18" s="9">
        <v>4.2466735161129997E-2</v>
      </c>
      <c r="H18" s="9">
        <v>3.1959565712579997E-2</v>
      </c>
      <c r="I18" s="9">
        <v>6.6672333431860006E-2</v>
      </c>
      <c r="J18" s="9">
        <v>8.6568416671709988E-2</v>
      </c>
      <c r="K18" s="9">
        <v>7.0035791191569996E-2</v>
      </c>
      <c r="L18" s="9">
        <v>8.2551383297510009E-2</v>
      </c>
      <c r="M18" s="9">
        <v>8.1512697054839989E-2</v>
      </c>
      <c r="N18" s="9">
        <v>0</v>
      </c>
      <c r="O18" s="9">
        <v>7.169184480492001E-2</v>
      </c>
      <c r="P18" s="9">
        <v>3.9900741437410001E-2</v>
      </c>
      <c r="Q18" s="9">
        <v>9.220364228762E-2</v>
      </c>
      <c r="R18" s="9">
        <v>9.5003015611249991E-2</v>
      </c>
      <c r="S18" s="9">
        <v>5.2445086349300001E-2</v>
      </c>
      <c r="T18" s="9">
        <v>9.5867949261060001E-2</v>
      </c>
      <c r="U18" s="9">
        <v>4.7948641865950013E-2</v>
      </c>
      <c r="V18" s="9">
        <v>6.397789121927E-2</v>
      </c>
      <c r="W18" s="9">
        <v>6.054010414667E-2</v>
      </c>
      <c r="X18" s="9">
        <v>3.839578295512E-2</v>
      </c>
      <c r="Y18" s="9">
        <v>6.9310865773530003E-2</v>
      </c>
      <c r="Z18" s="9">
        <v>0.1212358802982</v>
      </c>
      <c r="AA18" s="9">
        <v>5.522552686321E-2</v>
      </c>
      <c r="AB18" s="9">
        <v>6.5982224564739997E-2</v>
      </c>
      <c r="AC18" s="9">
        <v>1.8680487629809998E-2</v>
      </c>
      <c r="AD18" s="9">
        <v>6.383186539279001E-2</v>
      </c>
      <c r="AE18" s="9">
        <v>5.300591284865E-2</v>
      </c>
      <c r="AF18" s="9">
        <v>0.1052081044426</v>
      </c>
      <c r="AG18" s="9">
        <v>7.9237383588669996E-2</v>
      </c>
      <c r="AH18" s="9">
        <v>0</v>
      </c>
      <c r="AI18" s="9">
        <v>0.1125604473511</v>
      </c>
      <c r="AJ18" s="9">
        <v>2.9425715341420002E-2</v>
      </c>
      <c r="AK18" s="9">
        <v>4.1417014541400003E-2</v>
      </c>
      <c r="AL18" s="9">
        <v>0</v>
      </c>
      <c r="AM18" s="9">
        <v>8.2591609897559995E-2</v>
      </c>
      <c r="AN18" s="9">
        <v>5.1082730897089999E-2</v>
      </c>
      <c r="AO18" s="9">
        <v>0</v>
      </c>
      <c r="AP18" s="9">
        <v>9.4105820033010004E-2</v>
      </c>
      <c r="AQ18" s="9">
        <v>8.3974457924500007E-2</v>
      </c>
      <c r="AR18" s="9">
        <v>7.3100192237250006E-2</v>
      </c>
      <c r="AS18" s="8"/>
    </row>
    <row r="19" spans="1:45" x14ac:dyDescent="0.2">
      <c r="A19" s="24"/>
      <c r="B19" s="24"/>
      <c r="C19" s="10">
        <v>61</v>
      </c>
      <c r="D19" s="10">
        <v>4</v>
      </c>
      <c r="E19" s="10">
        <v>31</v>
      </c>
      <c r="F19" s="10">
        <v>8</v>
      </c>
      <c r="G19" s="10">
        <v>8</v>
      </c>
      <c r="H19" s="10">
        <v>7</v>
      </c>
      <c r="I19" s="10">
        <v>28</v>
      </c>
      <c r="J19" s="10">
        <v>33</v>
      </c>
      <c r="K19" s="10">
        <v>25</v>
      </c>
      <c r="L19" s="10">
        <v>23</v>
      </c>
      <c r="M19" s="10">
        <v>13</v>
      </c>
      <c r="N19" s="10">
        <v>0</v>
      </c>
      <c r="O19" s="10">
        <v>5</v>
      </c>
      <c r="P19" s="10">
        <v>1</v>
      </c>
      <c r="Q19" s="10">
        <v>15</v>
      </c>
      <c r="R19" s="10">
        <v>11</v>
      </c>
      <c r="S19" s="10">
        <v>7</v>
      </c>
      <c r="T19" s="10">
        <v>16</v>
      </c>
      <c r="U19" s="10">
        <v>6</v>
      </c>
      <c r="V19" s="10">
        <v>2</v>
      </c>
      <c r="W19" s="10">
        <v>4</v>
      </c>
      <c r="X19" s="10">
        <v>1</v>
      </c>
      <c r="Y19" s="10">
        <v>12</v>
      </c>
      <c r="Z19" s="10">
        <v>18</v>
      </c>
      <c r="AA19" s="10">
        <v>5</v>
      </c>
      <c r="AB19" s="10">
        <v>19</v>
      </c>
      <c r="AC19" s="10">
        <v>1</v>
      </c>
      <c r="AD19" s="10">
        <v>6</v>
      </c>
      <c r="AE19" s="10">
        <v>10</v>
      </c>
      <c r="AF19" s="10">
        <v>29</v>
      </c>
      <c r="AG19" s="10">
        <v>15</v>
      </c>
      <c r="AH19" s="10">
        <v>0</v>
      </c>
      <c r="AI19" s="10">
        <v>16</v>
      </c>
      <c r="AJ19" s="10">
        <v>2</v>
      </c>
      <c r="AK19" s="10">
        <v>1</v>
      </c>
      <c r="AL19" s="10">
        <v>0</v>
      </c>
      <c r="AM19" s="10">
        <v>10</v>
      </c>
      <c r="AN19" s="10">
        <v>2</v>
      </c>
      <c r="AO19" s="10">
        <v>0</v>
      </c>
      <c r="AP19" s="10">
        <v>2</v>
      </c>
      <c r="AQ19" s="10">
        <v>1</v>
      </c>
      <c r="AR19" s="10">
        <v>27</v>
      </c>
      <c r="AS19" s="8"/>
    </row>
    <row r="20" spans="1:45" x14ac:dyDescent="0.2">
      <c r="A20" s="24"/>
      <c r="B20" s="24"/>
      <c r="C20" s="11" t="s">
        <v>118</v>
      </c>
      <c r="D20" s="11"/>
      <c r="E20" s="12" t="s">
        <v>410</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8"/>
    </row>
    <row r="21" spans="1:45" x14ac:dyDescent="0.2">
      <c r="A21" s="26"/>
      <c r="B21" s="23" t="s">
        <v>411</v>
      </c>
      <c r="C21" s="9">
        <v>8.0736203514459995E-2</v>
      </c>
      <c r="D21" s="9">
        <v>6.2235197618719998E-2</v>
      </c>
      <c r="E21" s="9">
        <v>0.1379758697149</v>
      </c>
      <c r="F21" s="9">
        <v>0.1672179892051</v>
      </c>
      <c r="G21" s="9">
        <v>4.7678502549369998E-2</v>
      </c>
      <c r="H21" s="9">
        <v>4.2323535511270001E-2</v>
      </c>
      <c r="I21" s="9">
        <v>7.5706726018289996E-2</v>
      </c>
      <c r="J21" s="9">
        <v>8.2611188728199988E-2</v>
      </c>
      <c r="K21" s="9">
        <v>8.8098398977710005E-2</v>
      </c>
      <c r="L21" s="9">
        <v>8.5079043747530003E-2</v>
      </c>
      <c r="M21" s="9">
        <v>4.225235123881E-2</v>
      </c>
      <c r="N21" s="9">
        <v>0.2397615049314</v>
      </c>
      <c r="O21" s="9">
        <v>5.3375480161429997E-2</v>
      </c>
      <c r="P21" s="9">
        <v>0.13715455121139999</v>
      </c>
      <c r="Q21" s="9">
        <v>8.9233317948890001E-2</v>
      </c>
      <c r="R21" s="9">
        <v>0.11825449413609999</v>
      </c>
      <c r="S21" s="9">
        <v>0.11989709745799999</v>
      </c>
      <c r="T21" s="9">
        <v>4.9252437364289997E-2</v>
      </c>
      <c r="U21" s="9">
        <v>4.3749925574410001E-2</v>
      </c>
      <c r="V21" s="9">
        <v>0.1320698779726</v>
      </c>
      <c r="W21" s="9">
        <v>6.8654548021859996E-2</v>
      </c>
      <c r="X21" s="9">
        <v>6.9077413931660003E-2</v>
      </c>
      <c r="Y21" s="9">
        <v>9.8746710124409998E-2</v>
      </c>
      <c r="Z21" s="9">
        <v>7.0398305231020003E-2</v>
      </c>
      <c r="AA21" s="9">
        <v>8.4248716429760007E-2</v>
      </c>
      <c r="AB21" s="9">
        <v>6.6217798078789997E-2</v>
      </c>
      <c r="AC21" s="9">
        <v>0.11929417953760001</v>
      </c>
      <c r="AD21" s="9">
        <v>0.1039938668773</v>
      </c>
      <c r="AE21" s="9">
        <v>3.5263518716860003E-2</v>
      </c>
      <c r="AF21" s="9">
        <v>7.5386591736790007E-2</v>
      </c>
      <c r="AG21" s="9">
        <v>0.1083210040434</v>
      </c>
      <c r="AH21" s="9">
        <v>0</v>
      </c>
      <c r="AI21" s="9">
        <v>9.4330023794799989E-2</v>
      </c>
      <c r="AJ21" s="9">
        <v>6.4751689348939989E-2</v>
      </c>
      <c r="AK21" s="9">
        <v>0</v>
      </c>
      <c r="AL21" s="9">
        <v>6.3631024348240001E-2</v>
      </c>
      <c r="AM21" s="9">
        <v>4.4164436416910001E-2</v>
      </c>
      <c r="AN21" s="9">
        <v>2.909567015457E-2</v>
      </c>
      <c r="AO21" s="9">
        <v>0.23263998535200001</v>
      </c>
      <c r="AP21" s="9">
        <v>0</v>
      </c>
      <c r="AQ21" s="9">
        <v>0.52080436276190001</v>
      </c>
      <c r="AR21" s="9">
        <v>9.6823007389109997E-2</v>
      </c>
      <c r="AS21" s="8"/>
    </row>
    <row r="22" spans="1:45" x14ac:dyDescent="0.2">
      <c r="A22" s="24"/>
      <c r="B22" s="24"/>
      <c r="C22" s="10">
        <v>61</v>
      </c>
      <c r="D22" s="10">
        <v>5</v>
      </c>
      <c r="E22" s="10">
        <v>20</v>
      </c>
      <c r="F22" s="10">
        <v>18</v>
      </c>
      <c r="G22" s="10">
        <v>9</v>
      </c>
      <c r="H22" s="10">
        <v>9</v>
      </c>
      <c r="I22" s="10">
        <v>31</v>
      </c>
      <c r="J22" s="10">
        <v>28</v>
      </c>
      <c r="K22" s="10">
        <v>32</v>
      </c>
      <c r="L22" s="10">
        <v>20</v>
      </c>
      <c r="M22" s="10">
        <v>7</v>
      </c>
      <c r="N22" s="10">
        <v>1</v>
      </c>
      <c r="O22" s="10">
        <v>1</v>
      </c>
      <c r="P22" s="10">
        <v>2</v>
      </c>
      <c r="Q22" s="10">
        <v>14</v>
      </c>
      <c r="R22" s="10">
        <v>11</v>
      </c>
      <c r="S22" s="10">
        <v>14</v>
      </c>
      <c r="T22" s="10">
        <v>11</v>
      </c>
      <c r="U22" s="10">
        <v>8</v>
      </c>
      <c r="V22" s="10">
        <v>8</v>
      </c>
      <c r="W22" s="10">
        <v>4</v>
      </c>
      <c r="X22" s="10">
        <v>2</v>
      </c>
      <c r="Y22" s="10">
        <v>11</v>
      </c>
      <c r="Z22" s="10">
        <v>10</v>
      </c>
      <c r="AA22" s="10">
        <v>6</v>
      </c>
      <c r="AB22" s="10">
        <v>20</v>
      </c>
      <c r="AC22" s="10">
        <v>4</v>
      </c>
      <c r="AD22" s="10">
        <v>10</v>
      </c>
      <c r="AE22" s="10">
        <v>6</v>
      </c>
      <c r="AF22" s="10">
        <v>20</v>
      </c>
      <c r="AG22" s="10">
        <v>21</v>
      </c>
      <c r="AH22" s="10">
        <v>0</v>
      </c>
      <c r="AI22" s="10">
        <v>12</v>
      </c>
      <c r="AJ22" s="10">
        <v>2</v>
      </c>
      <c r="AK22" s="10">
        <v>0</v>
      </c>
      <c r="AL22" s="10">
        <v>2</v>
      </c>
      <c r="AM22" s="10">
        <v>6</v>
      </c>
      <c r="AN22" s="10">
        <v>1</v>
      </c>
      <c r="AO22" s="10">
        <v>1</v>
      </c>
      <c r="AP22" s="10">
        <v>0</v>
      </c>
      <c r="AQ22" s="10">
        <v>2</v>
      </c>
      <c r="AR22" s="10">
        <v>35</v>
      </c>
      <c r="AS22" s="8"/>
    </row>
    <row r="23" spans="1:45" x14ac:dyDescent="0.2">
      <c r="A23" s="24"/>
      <c r="B23" s="24"/>
      <c r="C23" s="11" t="s">
        <v>118</v>
      </c>
      <c r="D23" s="11"/>
      <c r="E23" s="12" t="s">
        <v>124</v>
      </c>
      <c r="F23" s="12" t="s">
        <v>218</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2" t="s">
        <v>124</v>
      </c>
      <c r="AR23" s="11"/>
      <c r="AS23" s="8"/>
    </row>
    <row r="24" spans="1:45" x14ac:dyDescent="0.2">
      <c r="A24" s="26"/>
      <c r="B24" s="23" t="s">
        <v>412</v>
      </c>
      <c r="C24" s="9">
        <v>8.5909401210170003E-2</v>
      </c>
      <c r="D24" s="9">
        <v>0.11451010226610001</v>
      </c>
      <c r="E24" s="9">
        <v>0.1072620197551</v>
      </c>
      <c r="F24" s="9">
        <v>0.1193559983078</v>
      </c>
      <c r="G24" s="9">
        <v>5.7842309421229997E-2</v>
      </c>
      <c r="H24" s="9">
        <v>5.6496339497680001E-2</v>
      </c>
      <c r="I24" s="9">
        <v>8.5034277405469996E-2</v>
      </c>
      <c r="J24" s="9">
        <v>8.8917385052170006E-2</v>
      </c>
      <c r="K24" s="9">
        <v>0.1104348425596</v>
      </c>
      <c r="L24" s="9">
        <v>6.6660404406680002E-2</v>
      </c>
      <c r="M24" s="9">
        <v>5.8566162478739997E-2</v>
      </c>
      <c r="N24" s="9">
        <v>0.1192976606733</v>
      </c>
      <c r="O24" s="9">
        <v>5.1991070252199997E-2</v>
      </c>
      <c r="P24" s="9">
        <v>0.19836713943750001</v>
      </c>
      <c r="Q24" s="9">
        <v>8.455773812431E-2</v>
      </c>
      <c r="R24" s="9">
        <v>7.6349006565819999E-2</v>
      </c>
      <c r="S24" s="9">
        <v>7.9644663230769991E-2</v>
      </c>
      <c r="T24" s="9">
        <v>8.0470442325459995E-2</v>
      </c>
      <c r="U24" s="9">
        <v>8.6271618688959995E-2</v>
      </c>
      <c r="V24" s="9">
        <v>6.8624845531449999E-2</v>
      </c>
      <c r="W24" s="9">
        <v>6.1607054394659987E-2</v>
      </c>
      <c r="X24" s="9">
        <v>7.2529561282649993E-2</v>
      </c>
      <c r="Y24" s="9">
        <v>7.6348959058450003E-2</v>
      </c>
      <c r="Z24" s="9">
        <v>4.5458880694660003E-2</v>
      </c>
      <c r="AA24" s="9">
        <v>0.18989598017279999</v>
      </c>
      <c r="AB24" s="9">
        <v>0.1016411052544</v>
      </c>
      <c r="AC24" s="9">
        <v>7.1542069555680002E-2</v>
      </c>
      <c r="AD24" s="9">
        <v>7.3292923299439997E-2</v>
      </c>
      <c r="AE24" s="9">
        <v>6.8253147079749998E-2</v>
      </c>
      <c r="AF24" s="9">
        <v>0.10498462025249999</v>
      </c>
      <c r="AG24" s="9">
        <v>8.7616932974600006E-2</v>
      </c>
      <c r="AH24" s="9">
        <v>0</v>
      </c>
      <c r="AI24" s="9">
        <v>6.2413285309189999E-2</v>
      </c>
      <c r="AJ24" s="9">
        <v>6.5958707431339997E-2</v>
      </c>
      <c r="AK24" s="9">
        <v>0</v>
      </c>
      <c r="AL24" s="9">
        <v>0.1048113225236</v>
      </c>
      <c r="AM24" s="9">
        <v>7.6227297078190009E-2</v>
      </c>
      <c r="AN24" s="9">
        <v>0.10130345555460001</v>
      </c>
      <c r="AO24" s="9">
        <v>0</v>
      </c>
      <c r="AP24" s="9">
        <v>7.1955898638170007E-2</v>
      </c>
      <c r="AQ24" s="9">
        <v>6.9727821357069994E-2</v>
      </c>
      <c r="AR24" s="9">
        <v>0.10374194699930001</v>
      </c>
      <c r="AS24" s="8"/>
    </row>
    <row r="25" spans="1:45" x14ac:dyDescent="0.2">
      <c r="A25" s="24"/>
      <c r="B25" s="24"/>
      <c r="C25" s="10">
        <v>75</v>
      </c>
      <c r="D25" s="10">
        <v>9</v>
      </c>
      <c r="E25" s="10">
        <v>20</v>
      </c>
      <c r="F25" s="10">
        <v>20</v>
      </c>
      <c r="G25" s="10">
        <v>10</v>
      </c>
      <c r="H25" s="10">
        <v>14</v>
      </c>
      <c r="I25" s="10">
        <v>38</v>
      </c>
      <c r="J25" s="10">
        <v>37</v>
      </c>
      <c r="K25" s="10">
        <v>42</v>
      </c>
      <c r="L25" s="10">
        <v>18</v>
      </c>
      <c r="M25" s="10">
        <v>13</v>
      </c>
      <c r="N25" s="10">
        <v>1</v>
      </c>
      <c r="O25" s="10">
        <v>4</v>
      </c>
      <c r="P25" s="10">
        <v>6</v>
      </c>
      <c r="Q25" s="10">
        <v>14</v>
      </c>
      <c r="R25" s="10">
        <v>8</v>
      </c>
      <c r="S25" s="10">
        <v>14</v>
      </c>
      <c r="T25" s="10">
        <v>18</v>
      </c>
      <c r="U25" s="10">
        <v>11</v>
      </c>
      <c r="V25" s="10">
        <v>4</v>
      </c>
      <c r="W25" s="10">
        <v>4</v>
      </c>
      <c r="X25" s="10">
        <v>4</v>
      </c>
      <c r="Y25" s="10">
        <v>12</v>
      </c>
      <c r="Z25" s="10">
        <v>10</v>
      </c>
      <c r="AA25" s="10">
        <v>10</v>
      </c>
      <c r="AB25" s="10">
        <v>31</v>
      </c>
      <c r="AC25" s="10">
        <v>3</v>
      </c>
      <c r="AD25" s="10">
        <v>10</v>
      </c>
      <c r="AE25" s="10">
        <v>12</v>
      </c>
      <c r="AF25" s="10">
        <v>32</v>
      </c>
      <c r="AG25" s="10">
        <v>17</v>
      </c>
      <c r="AH25" s="10">
        <v>0</v>
      </c>
      <c r="AI25" s="10">
        <v>12</v>
      </c>
      <c r="AJ25" s="10">
        <v>5</v>
      </c>
      <c r="AK25" s="10">
        <v>0</v>
      </c>
      <c r="AL25" s="10">
        <v>4</v>
      </c>
      <c r="AM25" s="10">
        <v>7</v>
      </c>
      <c r="AN25" s="10">
        <v>4</v>
      </c>
      <c r="AO25" s="10">
        <v>0</v>
      </c>
      <c r="AP25" s="10">
        <v>2</v>
      </c>
      <c r="AQ25" s="10">
        <v>1</v>
      </c>
      <c r="AR25" s="10">
        <v>40</v>
      </c>
      <c r="AS25" s="8"/>
    </row>
    <row r="26" spans="1:45" x14ac:dyDescent="0.2">
      <c r="A26" s="24"/>
      <c r="B26" s="24"/>
      <c r="C26" s="11" t="s">
        <v>118</v>
      </c>
      <c r="D26" s="11"/>
      <c r="E26" s="11"/>
      <c r="F26" s="11"/>
      <c r="G26" s="11"/>
      <c r="H26" s="11"/>
      <c r="I26" s="11"/>
      <c r="J26" s="11"/>
      <c r="K26" s="11"/>
      <c r="L26" s="11"/>
      <c r="M26" s="11"/>
      <c r="N26" s="11"/>
      <c r="O26" s="11"/>
      <c r="P26" s="11"/>
      <c r="Q26" s="11"/>
      <c r="R26" s="11"/>
      <c r="S26" s="11"/>
      <c r="T26" s="11"/>
      <c r="U26" s="11"/>
      <c r="V26" s="11"/>
      <c r="W26" s="11"/>
      <c r="X26" s="11"/>
      <c r="Y26" s="11"/>
      <c r="Z26" s="11"/>
      <c r="AA26" s="12" t="s">
        <v>124</v>
      </c>
      <c r="AB26" s="11"/>
      <c r="AC26" s="11"/>
      <c r="AD26" s="11"/>
      <c r="AE26" s="11"/>
      <c r="AF26" s="11"/>
      <c r="AG26" s="11"/>
      <c r="AH26" s="11"/>
      <c r="AI26" s="11"/>
      <c r="AJ26" s="11"/>
      <c r="AK26" s="11"/>
      <c r="AL26" s="11"/>
      <c r="AM26" s="11"/>
      <c r="AN26" s="11"/>
      <c r="AO26" s="11"/>
      <c r="AP26" s="11"/>
      <c r="AQ26" s="11"/>
      <c r="AR26" s="11"/>
      <c r="AS26" s="8"/>
    </row>
    <row r="27" spans="1:45" x14ac:dyDescent="0.2">
      <c r="A27" s="26"/>
      <c r="B27" s="23" t="s">
        <v>413</v>
      </c>
      <c r="C27" s="9">
        <v>7.9487881558900006E-2</v>
      </c>
      <c r="D27" s="9">
        <v>0.1532100323849</v>
      </c>
      <c r="E27" s="9">
        <v>2.310949803048E-2</v>
      </c>
      <c r="F27" s="9">
        <v>0.1167326273869</v>
      </c>
      <c r="G27" s="9">
        <v>0.1017148741713</v>
      </c>
      <c r="H27" s="9">
        <v>3.6366692092540003E-2</v>
      </c>
      <c r="I27" s="9">
        <v>9.8819891870919996E-2</v>
      </c>
      <c r="J27" s="9">
        <v>5.3192823874179999E-2</v>
      </c>
      <c r="K27" s="9">
        <v>7.5768699486089996E-2</v>
      </c>
      <c r="L27" s="9">
        <v>8.9945477223949993E-2</v>
      </c>
      <c r="M27" s="9">
        <v>6.4687862323149992E-2</v>
      </c>
      <c r="N27" s="9">
        <v>0.2227675347552</v>
      </c>
      <c r="O27" s="9">
        <v>9.1487923350520001E-2</v>
      </c>
      <c r="P27" s="9">
        <v>5.9626531801329999E-2</v>
      </c>
      <c r="Q27" s="9">
        <v>9.8922777988430008E-2</v>
      </c>
      <c r="R27" s="9">
        <v>5.725909755532E-2</v>
      </c>
      <c r="S27" s="9">
        <v>0.12079843210830001</v>
      </c>
      <c r="T27" s="9">
        <v>6.5387111424729999E-2</v>
      </c>
      <c r="U27" s="9">
        <v>5.6725715503389999E-2</v>
      </c>
      <c r="V27" s="9">
        <v>6.1117986466520002E-2</v>
      </c>
      <c r="W27" s="9">
        <v>8.965702243069E-2</v>
      </c>
      <c r="X27" s="9">
        <v>8.8887533545099998E-2</v>
      </c>
      <c r="Y27" s="9">
        <v>6.6957648510279993E-2</v>
      </c>
      <c r="Z27" s="9">
        <v>5.5702483729549987E-2</v>
      </c>
      <c r="AA27" s="9">
        <v>7.4921313755109992E-2</v>
      </c>
      <c r="AB27" s="9">
        <v>0.1061639886123</v>
      </c>
      <c r="AC27" s="9">
        <v>5.4711832802480001E-2</v>
      </c>
      <c r="AD27" s="9">
        <v>7.1206695681549997E-2</v>
      </c>
      <c r="AE27" s="9">
        <v>0.1045078783891</v>
      </c>
      <c r="AF27" s="9">
        <v>6.582369425269001E-2</v>
      </c>
      <c r="AG27" s="9">
        <v>8.5811041501779997E-2</v>
      </c>
      <c r="AH27" s="9">
        <v>0.16044928048250001</v>
      </c>
      <c r="AI27" s="9">
        <v>3.2344396026189999E-2</v>
      </c>
      <c r="AJ27" s="9">
        <v>0.1173771659134</v>
      </c>
      <c r="AK27" s="9">
        <v>0.14636324776760001</v>
      </c>
      <c r="AL27" s="9">
        <v>6.8486371391549991E-2</v>
      </c>
      <c r="AM27" s="9">
        <v>0.15262971216099999</v>
      </c>
      <c r="AN27" s="9">
        <v>4.7973018474840007E-2</v>
      </c>
      <c r="AO27" s="9">
        <v>0</v>
      </c>
      <c r="AP27" s="9">
        <v>1.4264301852979999E-2</v>
      </c>
      <c r="AQ27" s="9">
        <v>0</v>
      </c>
      <c r="AR27" s="9">
        <v>8.0269833405330004E-2</v>
      </c>
      <c r="AS27" s="8"/>
    </row>
    <row r="28" spans="1:45" x14ac:dyDescent="0.2">
      <c r="A28" s="24"/>
      <c r="B28" s="24"/>
      <c r="C28" s="10">
        <v>60</v>
      </c>
      <c r="D28" s="10">
        <v>12</v>
      </c>
      <c r="E28" s="10">
        <v>5</v>
      </c>
      <c r="F28" s="10">
        <v>20</v>
      </c>
      <c r="G28" s="10">
        <v>15</v>
      </c>
      <c r="H28" s="10">
        <v>8</v>
      </c>
      <c r="I28" s="10">
        <v>41</v>
      </c>
      <c r="J28" s="10">
        <v>17</v>
      </c>
      <c r="K28" s="10">
        <v>30</v>
      </c>
      <c r="L28" s="10">
        <v>19</v>
      </c>
      <c r="M28" s="10">
        <v>9</v>
      </c>
      <c r="N28" s="10">
        <v>2</v>
      </c>
      <c r="O28" s="10">
        <v>3</v>
      </c>
      <c r="P28" s="10">
        <v>2</v>
      </c>
      <c r="Q28" s="10">
        <v>14</v>
      </c>
      <c r="R28" s="10">
        <v>5</v>
      </c>
      <c r="S28" s="10">
        <v>12</v>
      </c>
      <c r="T28" s="10">
        <v>14</v>
      </c>
      <c r="U28" s="10">
        <v>10</v>
      </c>
      <c r="V28" s="10">
        <v>3</v>
      </c>
      <c r="W28" s="10">
        <v>5</v>
      </c>
      <c r="X28" s="10">
        <v>3</v>
      </c>
      <c r="Y28" s="10">
        <v>10</v>
      </c>
      <c r="Z28" s="10">
        <v>4</v>
      </c>
      <c r="AA28" s="10">
        <v>6</v>
      </c>
      <c r="AB28" s="10">
        <v>29</v>
      </c>
      <c r="AC28" s="10">
        <v>2</v>
      </c>
      <c r="AD28" s="10">
        <v>7</v>
      </c>
      <c r="AE28" s="10">
        <v>14</v>
      </c>
      <c r="AF28" s="10">
        <v>19</v>
      </c>
      <c r="AG28" s="10">
        <v>17</v>
      </c>
      <c r="AH28" s="10">
        <v>1</v>
      </c>
      <c r="AI28" s="10">
        <v>5</v>
      </c>
      <c r="AJ28" s="10">
        <v>3</v>
      </c>
      <c r="AK28" s="10">
        <v>2</v>
      </c>
      <c r="AL28" s="10">
        <v>3</v>
      </c>
      <c r="AM28" s="10">
        <v>12</v>
      </c>
      <c r="AN28" s="10">
        <v>2</v>
      </c>
      <c r="AO28" s="10">
        <v>0</v>
      </c>
      <c r="AP28" s="10">
        <v>1</v>
      </c>
      <c r="AQ28" s="10">
        <v>0</v>
      </c>
      <c r="AR28" s="10">
        <v>32</v>
      </c>
      <c r="AS28" s="8"/>
    </row>
    <row r="29" spans="1:45" x14ac:dyDescent="0.2">
      <c r="A29" s="24"/>
      <c r="B29" s="24"/>
      <c r="C29" s="11" t="s">
        <v>118</v>
      </c>
      <c r="D29" s="12" t="s">
        <v>414</v>
      </c>
      <c r="E29" s="11"/>
      <c r="F29" s="12" t="s">
        <v>125</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8"/>
    </row>
    <row r="30" spans="1:45" x14ac:dyDescent="0.2">
      <c r="A30" s="26"/>
      <c r="B30" s="23" t="s">
        <v>415</v>
      </c>
      <c r="C30" s="9">
        <v>9.3475626605409992E-2</v>
      </c>
      <c r="D30" s="9">
        <v>0.1161989917509</v>
      </c>
      <c r="E30" s="9">
        <v>7.5609978240910009E-2</v>
      </c>
      <c r="F30" s="9">
        <v>4.9940119269900003E-2</v>
      </c>
      <c r="G30" s="9">
        <v>0.14331405176690001</v>
      </c>
      <c r="H30" s="9">
        <v>6.9035665464580009E-2</v>
      </c>
      <c r="I30" s="9">
        <v>9.1443320168109993E-2</v>
      </c>
      <c r="J30" s="9">
        <v>9.7996210893640009E-2</v>
      </c>
      <c r="K30" s="9">
        <v>8.7298127118310004E-2</v>
      </c>
      <c r="L30" s="9">
        <v>0.10347889713980001</v>
      </c>
      <c r="M30" s="9">
        <v>8.9545096819179992E-2</v>
      </c>
      <c r="N30" s="9">
        <v>0.17212563683359999</v>
      </c>
      <c r="O30" s="9">
        <v>0.1143936412222</v>
      </c>
      <c r="P30" s="9">
        <v>3.101765171602E-2</v>
      </c>
      <c r="Q30" s="9">
        <v>0.1132168430367</v>
      </c>
      <c r="R30" s="9">
        <v>6.2699618638010005E-2</v>
      </c>
      <c r="S30" s="9">
        <v>8.9942319070740004E-2</v>
      </c>
      <c r="T30" s="9">
        <v>8.8663852058699991E-2</v>
      </c>
      <c r="U30" s="9">
        <v>0.1148003718762</v>
      </c>
      <c r="V30" s="9">
        <v>3.6656309960310003E-2</v>
      </c>
      <c r="W30" s="9">
        <v>0.1276415262018</v>
      </c>
      <c r="X30" s="9">
        <v>0.1036631459813</v>
      </c>
      <c r="Y30" s="9">
        <v>0.1048743945343</v>
      </c>
      <c r="Z30" s="9">
        <v>0.1048214760432</v>
      </c>
      <c r="AA30" s="9">
        <v>5.423141967088E-2</v>
      </c>
      <c r="AB30" s="9">
        <v>9.5554333434130001E-2</v>
      </c>
      <c r="AC30" s="9">
        <v>9.1433494578819996E-2</v>
      </c>
      <c r="AD30" s="9">
        <v>7.8588096471360003E-2</v>
      </c>
      <c r="AE30" s="9">
        <v>7.4246416084650005E-2</v>
      </c>
      <c r="AF30" s="9">
        <v>0.11310518601989999</v>
      </c>
      <c r="AG30" s="9">
        <v>9.259930532631E-2</v>
      </c>
      <c r="AH30" s="9">
        <v>0</v>
      </c>
      <c r="AI30" s="9">
        <v>4.6029835948500013E-2</v>
      </c>
      <c r="AJ30" s="9">
        <v>0.15921315531620001</v>
      </c>
      <c r="AK30" s="9">
        <v>4.856828235282E-2</v>
      </c>
      <c r="AL30" s="9">
        <v>8.7126386521540006E-2</v>
      </c>
      <c r="AM30" s="9">
        <v>4.821599952432E-2</v>
      </c>
      <c r="AN30" s="9">
        <v>0.20184848460890001</v>
      </c>
      <c r="AO30" s="9">
        <v>0</v>
      </c>
      <c r="AP30" s="9">
        <v>9.6388919299929987E-2</v>
      </c>
      <c r="AQ30" s="9">
        <v>0</v>
      </c>
      <c r="AR30" s="9">
        <v>0.1093413198503</v>
      </c>
      <c r="AS30" s="8"/>
    </row>
    <row r="31" spans="1:45" x14ac:dyDescent="0.2">
      <c r="A31" s="24"/>
      <c r="B31" s="24"/>
      <c r="C31" s="10">
        <v>69</v>
      </c>
      <c r="D31" s="10">
        <v>11</v>
      </c>
      <c r="E31" s="10">
        <v>10</v>
      </c>
      <c r="F31" s="10">
        <v>7</v>
      </c>
      <c r="G31" s="10">
        <v>22</v>
      </c>
      <c r="H31" s="10">
        <v>16</v>
      </c>
      <c r="I31" s="10">
        <v>37</v>
      </c>
      <c r="J31" s="10">
        <v>32</v>
      </c>
      <c r="K31" s="10">
        <v>31</v>
      </c>
      <c r="L31" s="10">
        <v>23</v>
      </c>
      <c r="M31" s="10">
        <v>13</v>
      </c>
      <c r="N31" s="10">
        <v>2</v>
      </c>
      <c r="O31" s="10">
        <v>5</v>
      </c>
      <c r="P31" s="10">
        <v>2</v>
      </c>
      <c r="Q31" s="10">
        <v>14</v>
      </c>
      <c r="R31" s="10">
        <v>5</v>
      </c>
      <c r="S31" s="10">
        <v>11</v>
      </c>
      <c r="T31" s="10">
        <v>16</v>
      </c>
      <c r="U31" s="10">
        <v>16</v>
      </c>
      <c r="V31" s="10">
        <v>2</v>
      </c>
      <c r="W31" s="10">
        <v>4</v>
      </c>
      <c r="X31" s="10">
        <v>3</v>
      </c>
      <c r="Y31" s="10">
        <v>15</v>
      </c>
      <c r="Z31" s="10">
        <v>17</v>
      </c>
      <c r="AA31" s="10">
        <v>5</v>
      </c>
      <c r="AB31" s="10">
        <v>23</v>
      </c>
      <c r="AC31" s="10">
        <v>3</v>
      </c>
      <c r="AD31" s="10">
        <v>8</v>
      </c>
      <c r="AE31" s="10">
        <v>11</v>
      </c>
      <c r="AF31" s="10">
        <v>33</v>
      </c>
      <c r="AG31" s="10">
        <v>13</v>
      </c>
      <c r="AH31" s="10">
        <v>0</v>
      </c>
      <c r="AI31" s="10">
        <v>5</v>
      </c>
      <c r="AJ31" s="10">
        <v>7</v>
      </c>
      <c r="AK31" s="10">
        <v>1</v>
      </c>
      <c r="AL31" s="10">
        <v>3</v>
      </c>
      <c r="AM31" s="10">
        <v>5</v>
      </c>
      <c r="AN31" s="10">
        <v>9</v>
      </c>
      <c r="AO31" s="10">
        <v>0</v>
      </c>
      <c r="AP31" s="10">
        <v>3</v>
      </c>
      <c r="AQ31" s="10">
        <v>0</v>
      </c>
      <c r="AR31" s="10">
        <v>36</v>
      </c>
      <c r="AS31" s="8"/>
    </row>
    <row r="32" spans="1:45" x14ac:dyDescent="0.2">
      <c r="A32" s="24"/>
      <c r="B32" s="24"/>
      <c r="C32" s="11" t="s">
        <v>118</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8"/>
    </row>
    <row r="33" spans="1:45" x14ac:dyDescent="0.2">
      <c r="A33" s="26"/>
      <c r="B33" s="23" t="s">
        <v>416</v>
      </c>
      <c r="C33" s="9">
        <v>6.9831811562780011E-2</v>
      </c>
      <c r="D33" s="9">
        <v>0</v>
      </c>
      <c r="E33" s="9">
        <v>0.1241644270111</v>
      </c>
      <c r="F33" s="9">
        <v>0</v>
      </c>
      <c r="G33" s="9">
        <v>0.1031538904689</v>
      </c>
      <c r="H33" s="9">
        <v>9.8355115652140002E-2</v>
      </c>
      <c r="I33" s="9">
        <v>6.7086824902969994E-2</v>
      </c>
      <c r="J33" s="9">
        <v>6.5908584393640002E-2</v>
      </c>
      <c r="K33" s="9">
        <v>8.3077472278270004E-2</v>
      </c>
      <c r="L33" s="9">
        <v>4.5468940973069999E-2</v>
      </c>
      <c r="M33" s="9">
        <v>7.3563378333889998E-2</v>
      </c>
      <c r="N33" s="9">
        <v>0.1119646456906</v>
      </c>
      <c r="O33" s="9">
        <v>2.8338647689560001E-2</v>
      </c>
      <c r="P33" s="9">
        <v>6.4532914025699994E-2</v>
      </c>
      <c r="Q33" s="9">
        <v>5.6524149943879998E-2</v>
      </c>
      <c r="R33" s="9">
        <v>8.5868181098960009E-2</v>
      </c>
      <c r="S33" s="9">
        <v>0.1002914647196</v>
      </c>
      <c r="T33" s="9">
        <v>6.3248290164660007E-2</v>
      </c>
      <c r="U33" s="9">
        <v>7.790802909149E-2</v>
      </c>
      <c r="V33" s="9">
        <v>3.1640307736839998E-2</v>
      </c>
      <c r="W33" s="9">
        <v>7.1514758182350008E-2</v>
      </c>
      <c r="X33" s="9">
        <v>2.13061205649E-2</v>
      </c>
      <c r="Y33" s="9">
        <v>9.6949208602680012E-2</v>
      </c>
      <c r="Z33" s="9">
        <v>6.7903915824999994E-2</v>
      </c>
      <c r="AA33" s="9">
        <v>0.1036554393702</v>
      </c>
      <c r="AB33" s="9">
        <v>6.2277050529719997E-2</v>
      </c>
      <c r="AC33" s="9">
        <v>1.832247585305E-2</v>
      </c>
      <c r="AD33" s="9">
        <v>4.0066243950340003E-2</v>
      </c>
      <c r="AE33" s="9">
        <v>9.4201330748639997E-2</v>
      </c>
      <c r="AF33" s="9">
        <v>6.4448341090319994E-2</v>
      </c>
      <c r="AG33" s="9">
        <v>8.5947782562510011E-2</v>
      </c>
      <c r="AH33" s="9">
        <v>0.1395765488705</v>
      </c>
      <c r="AI33" s="9">
        <v>6.1284580623740002E-2</v>
      </c>
      <c r="AJ33" s="9">
        <v>7.8013743253350004E-2</v>
      </c>
      <c r="AK33" s="9">
        <v>0</v>
      </c>
      <c r="AL33" s="9">
        <v>6.6406437240529997E-2</v>
      </c>
      <c r="AM33" s="9">
        <v>3.7090014396289998E-2</v>
      </c>
      <c r="AN33" s="9">
        <v>0.15992721950139999</v>
      </c>
      <c r="AO33" s="9">
        <v>0</v>
      </c>
      <c r="AP33" s="9">
        <v>0.1126800179602</v>
      </c>
      <c r="AQ33" s="9">
        <v>0</v>
      </c>
      <c r="AR33" s="9">
        <v>7.3790604554770003E-2</v>
      </c>
      <c r="AS33" s="8"/>
    </row>
    <row r="34" spans="1:45" x14ac:dyDescent="0.2">
      <c r="A34" s="24"/>
      <c r="B34" s="24"/>
      <c r="C34" s="10">
        <v>58</v>
      </c>
      <c r="D34" s="10">
        <v>0</v>
      </c>
      <c r="E34" s="10">
        <v>17</v>
      </c>
      <c r="F34" s="10">
        <v>0</v>
      </c>
      <c r="G34" s="10">
        <v>20</v>
      </c>
      <c r="H34" s="10">
        <v>21</v>
      </c>
      <c r="I34" s="10">
        <v>30</v>
      </c>
      <c r="J34" s="10">
        <v>25</v>
      </c>
      <c r="K34" s="10">
        <v>34</v>
      </c>
      <c r="L34" s="10">
        <v>14</v>
      </c>
      <c r="M34" s="10">
        <v>8</v>
      </c>
      <c r="N34" s="10">
        <v>1</v>
      </c>
      <c r="O34" s="10">
        <v>2</v>
      </c>
      <c r="P34" s="10">
        <v>3</v>
      </c>
      <c r="Q34" s="10">
        <v>10</v>
      </c>
      <c r="R34" s="10">
        <v>10</v>
      </c>
      <c r="S34" s="10">
        <v>12</v>
      </c>
      <c r="T34" s="10">
        <v>12</v>
      </c>
      <c r="U34" s="10">
        <v>9</v>
      </c>
      <c r="V34" s="10">
        <v>2</v>
      </c>
      <c r="W34" s="10">
        <v>3</v>
      </c>
      <c r="X34" s="10">
        <v>1</v>
      </c>
      <c r="Y34" s="10">
        <v>9</v>
      </c>
      <c r="Z34" s="10">
        <v>11</v>
      </c>
      <c r="AA34" s="10">
        <v>10</v>
      </c>
      <c r="AB34" s="10">
        <v>22</v>
      </c>
      <c r="AC34" s="10">
        <v>1</v>
      </c>
      <c r="AD34" s="10">
        <v>4</v>
      </c>
      <c r="AE34" s="10">
        <v>11</v>
      </c>
      <c r="AF34" s="10">
        <v>22</v>
      </c>
      <c r="AG34" s="10">
        <v>19</v>
      </c>
      <c r="AH34" s="10">
        <v>1</v>
      </c>
      <c r="AI34" s="10">
        <v>6</v>
      </c>
      <c r="AJ34" s="10">
        <v>4</v>
      </c>
      <c r="AK34" s="10">
        <v>0</v>
      </c>
      <c r="AL34" s="10">
        <v>2</v>
      </c>
      <c r="AM34" s="10">
        <v>5</v>
      </c>
      <c r="AN34" s="10">
        <v>7</v>
      </c>
      <c r="AO34" s="10">
        <v>0</v>
      </c>
      <c r="AP34" s="10">
        <v>3</v>
      </c>
      <c r="AQ34" s="10">
        <v>0</v>
      </c>
      <c r="AR34" s="10">
        <v>31</v>
      </c>
      <c r="AS34" s="8"/>
    </row>
    <row r="35" spans="1:45" x14ac:dyDescent="0.2">
      <c r="A35" s="24"/>
      <c r="B35" s="24"/>
      <c r="C35" s="11" t="s">
        <v>118</v>
      </c>
      <c r="D35" s="11"/>
      <c r="E35" s="12" t="s">
        <v>284</v>
      </c>
      <c r="F35" s="11"/>
      <c r="G35" s="12" t="s">
        <v>284</v>
      </c>
      <c r="H35" s="12" t="s">
        <v>284</v>
      </c>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8"/>
    </row>
    <row r="36" spans="1:45" x14ac:dyDescent="0.2">
      <c r="A36" s="26"/>
      <c r="B36" s="23" t="s">
        <v>417</v>
      </c>
      <c r="C36" s="9">
        <v>0.12549602415030001</v>
      </c>
      <c r="D36" s="9">
        <v>0</v>
      </c>
      <c r="E36" s="9">
        <v>4.800790693464E-2</v>
      </c>
      <c r="F36" s="9">
        <v>0.20282970187470001</v>
      </c>
      <c r="G36" s="9">
        <v>0.127280189953</v>
      </c>
      <c r="H36" s="9">
        <v>0.2031498761826</v>
      </c>
      <c r="I36" s="9">
        <v>0.13072916487130001</v>
      </c>
      <c r="J36" s="9">
        <v>0.1194625244223</v>
      </c>
      <c r="K36" s="9">
        <v>0.1221397268249</v>
      </c>
      <c r="L36" s="9">
        <v>0.13156271284429999</v>
      </c>
      <c r="M36" s="9">
        <v>0.1240393015651</v>
      </c>
      <c r="N36" s="9">
        <v>7.3278511678380009E-2</v>
      </c>
      <c r="O36" s="9">
        <v>4.2801439846499999E-2</v>
      </c>
      <c r="P36" s="9">
        <v>0.19174658012670001</v>
      </c>
      <c r="Q36" s="9">
        <v>0.1044881611956</v>
      </c>
      <c r="R36" s="9">
        <v>5.6126537239300001E-2</v>
      </c>
      <c r="S36" s="9">
        <v>9.1971276982829989E-2</v>
      </c>
      <c r="T36" s="9">
        <v>0.18680107476569999</v>
      </c>
      <c r="U36" s="9">
        <v>0.1726949649093</v>
      </c>
      <c r="V36" s="9">
        <v>0.21538701184789999</v>
      </c>
      <c r="W36" s="9">
        <v>2.882407871197E-2</v>
      </c>
      <c r="X36" s="9">
        <v>0.17221670656839999</v>
      </c>
      <c r="Y36" s="9">
        <v>0.1003001165015</v>
      </c>
      <c r="Z36" s="9">
        <v>0.11693267679</v>
      </c>
      <c r="AA36" s="9">
        <v>0.1199094083648</v>
      </c>
      <c r="AB36" s="9">
        <v>0.13765670244440001</v>
      </c>
      <c r="AC36" s="9">
        <v>0.13290303822089999</v>
      </c>
      <c r="AD36" s="9">
        <v>0.16229739893709999</v>
      </c>
      <c r="AE36" s="9">
        <v>0.1216465374237</v>
      </c>
      <c r="AF36" s="9">
        <v>0.1192625193508</v>
      </c>
      <c r="AG36" s="9">
        <v>0.1191134367101</v>
      </c>
      <c r="AH36" s="9">
        <v>0</v>
      </c>
      <c r="AI36" s="9">
        <v>0.1525298794619</v>
      </c>
      <c r="AJ36" s="9">
        <v>9.5374307861069998E-2</v>
      </c>
      <c r="AK36" s="9">
        <v>0.31597252854890001</v>
      </c>
      <c r="AL36" s="9">
        <v>9.4011588609299993E-2</v>
      </c>
      <c r="AM36" s="9">
        <v>0.1356619703835</v>
      </c>
      <c r="AN36" s="9">
        <v>0.1031364087757</v>
      </c>
      <c r="AO36" s="9">
        <v>0.28341643148880002</v>
      </c>
      <c r="AP36" s="9">
        <v>0.1149512213294</v>
      </c>
      <c r="AQ36" s="9">
        <v>0.1941424989677</v>
      </c>
      <c r="AR36" s="9">
        <v>0.1111598688461</v>
      </c>
      <c r="AS36" s="8"/>
    </row>
    <row r="37" spans="1:45" x14ac:dyDescent="0.2">
      <c r="A37" s="24"/>
      <c r="B37" s="24"/>
      <c r="C37" s="10">
        <v>115</v>
      </c>
      <c r="D37" s="10">
        <v>0</v>
      </c>
      <c r="E37" s="10">
        <v>10</v>
      </c>
      <c r="F37" s="10">
        <v>29</v>
      </c>
      <c r="G37" s="10">
        <v>22</v>
      </c>
      <c r="H37" s="10">
        <v>53</v>
      </c>
      <c r="I37" s="10">
        <v>66</v>
      </c>
      <c r="J37" s="10">
        <v>48</v>
      </c>
      <c r="K37" s="10">
        <v>54</v>
      </c>
      <c r="L37" s="10">
        <v>43</v>
      </c>
      <c r="M37" s="10">
        <v>16</v>
      </c>
      <c r="N37" s="10">
        <v>1</v>
      </c>
      <c r="O37" s="10">
        <v>4</v>
      </c>
      <c r="P37" s="10">
        <v>9</v>
      </c>
      <c r="Q37" s="10">
        <v>20</v>
      </c>
      <c r="R37" s="10">
        <v>7</v>
      </c>
      <c r="S37" s="10">
        <v>13</v>
      </c>
      <c r="T37" s="10">
        <v>36</v>
      </c>
      <c r="U37" s="10">
        <v>26</v>
      </c>
      <c r="V37" s="10">
        <v>16</v>
      </c>
      <c r="W37" s="10">
        <v>2</v>
      </c>
      <c r="X37" s="10">
        <v>7</v>
      </c>
      <c r="Y37" s="10">
        <v>18</v>
      </c>
      <c r="Z37" s="10">
        <v>17</v>
      </c>
      <c r="AA37" s="10">
        <v>10</v>
      </c>
      <c r="AB37" s="10">
        <v>45</v>
      </c>
      <c r="AC37" s="10">
        <v>7</v>
      </c>
      <c r="AD37" s="10">
        <v>23</v>
      </c>
      <c r="AE37" s="10">
        <v>18</v>
      </c>
      <c r="AF37" s="10">
        <v>38</v>
      </c>
      <c r="AG37" s="10">
        <v>29</v>
      </c>
      <c r="AH37" s="10">
        <v>0</v>
      </c>
      <c r="AI37" s="10">
        <v>28</v>
      </c>
      <c r="AJ37" s="10">
        <v>7</v>
      </c>
      <c r="AK37" s="10">
        <v>3</v>
      </c>
      <c r="AL37" s="10">
        <v>4</v>
      </c>
      <c r="AM37" s="10">
        <v>14</v>
      </c>
      <c r="AN37" s="10">
        <v>3</v>
      </c>
      <c r="AO37" s="10">
        <v>1</v>
      </c>
      <c r="AP37" s="10">
        <v>4</v>
      </c>
      <c r="AQ37" s="10">
        <v>1</v>
      </c>
      <c r="AR37" s="10">
        <v>50</v>
      </c>
      <c r="AS37" s="8"/>
    </row>
    <row r="38" spans="1:45" x14ac:dyDescent="0.2">
      <c r="A38" s="24"/>
      <c r="B38" s="24"/>
      <c r="C38" s="11" t="s">
        <v>118</v>
      </c>
      <c r="D38" s="11"/>
      <c r="E38" s="12" t="s">
        <v>119</v>
      </c>
      <c r="F38" s="12" t="s">
        <v>187</v>
      </c>
      <c r="G38" s="12" t="s">
        <v>119</v>
      </c>
      <c r="H38" s="12" t="s">
        <v>187</v>
      </c>
      <c r="I38" s="11"/>
      <c r="J38" s="11"/>
      <c r="K38" s="11"/>
      <c r="L38" s="11"/>
      <c r="M38" s="11"/>
      <c r="N38" s="11"/>
      <c r="O38" s="11"/>
      <c r="P38" s="11"/>
      <c r="Q38" s="11"/>
      <c r="R38" s="11"/>
      <c r="S38" s="11"/>
      <c r="T38" s="11"/>
      <c r="U38" s="11"/>
      <c r="V38" s="12" t="s">
        <v>125</v>
      </c>
      <c r="W38" s="11"/>
      <c r="X38" s="11"/>
      <c r="Y38" s="11"/>
      <c r="Z38" s="11"/>
      <c r="AA38" s="11"/>
      <c r="AB38" s="11"/>
      <c r="AC38" s="11"/>
      <c r="AD38" s="11"/>
      <c r="AE38" s="11"/>
      <c r="AF38" s="11"/>
      <c r="AG38" s="11"/>
      <c r="AH38" s="11"/>
      <c r="AI38" s="11"/>
      <c r="AJ38" s="11"/>
      <c r="AK38" s="11"/>
      <c r="AL38" s="11"/>
      <c r="AM38" s="11"/>
      <c r="AN38" s="11"/>
      <c r="AO38" s="11"/>
      <c r="AP38" s="11"/>
      <c r="AQ38" s="11"/>
      <c r="AR38" s="11"/>
      <c r="AS38" s="8"/>
    </row>
    <row r="39" spans="1:45" x14ac:dyDescent="0.2">
      <c r="A39" s="26"/>
      <c r="B39" s="23" t="s">
        <v>418</v>
      </c>
      <c r="C39" s="9">
        <v>0.1852563241554</v>
      </c>
      <c r="D39" s="9">
        <v>0</v>
      </c>
      <c r="E39" s="9">
        <v>0</v>
      </c>
      <c r="F39" s="9">
        <v>8.7631468901650009E-2</v>
      </c>
      <c r="G39" s="9">
        <v>0.27783166135920001</v>
      </c>
      <c r="H39" s="9">
        <v>0.37200266896770001</v>
      </c>
      <c r="I39" s="9">
        <v>0.19238584344199999</v>
      </c>
      <c r="J39" s="9">
        <v>0.18132725823750001</v>
      </c>
      <c r="K39" s="9">
        <v>0.1972258742096</v>
      </c>
      <c r="L39" s="9">
        <v>0.18136814036980001</v>
      </c>
      <c r="M39" s="9">
        <v>0.17358111585139999</v>
      </c>
      <c r="N39" s="9">
        <v>0</v>
      </c>
      <c r="O39" s="9">
        <v>0.35102431711600002</v>
      </c>
      <c r="P39" s="9">
        <v>0.2263912918881</v>
      </c>
      <c r="Q39" s="9">
        <v>0.12642670186339999</v>
      </c>
      <c r="R39" s="9">
        <v>0.1193675801618</v>
      </c>
      <c r="S39" s="9">
        <v>0.1041422921896</v>
      </c>
      <c r="T39" s="9">
        <v>0.24067648607789999</v>
      </c>
      <c r="U39" s="9">
        <v>0.19877165480869999</v>
      </c>
      <c r="V39" s="9">
        <v>0.2468221492157</v>
      </c>
      <c r="W39" s="9">
        <v>0.14191549827579999</v>
      </c>
      <c r="X39" s="9">
        <v>0.2483854996847</v>
      </c>
      <c r="Y39" s="9">
        <v>0.1955113772365</v>
      </c>
      <c r="Z39" s="9">
        <v>0.14084883700430001</v>
      </c>
      <c r="AA39" s="9">
        <v>0.11061675653109999</v>
      </c>
      <c r="AB39" s="9">
        <v>0.21196128009570001</v>
      </c>
      <c r="AC39" s="9">
        <v>0.26782508999889998</v>
      </c>
      <c r="AD39" s="9">
        <v>0.20411877342199999</v>
      </c>
      <c r="AE39" s="9">
        <v>0.2120047814904</v>
      </c>
      <c r="AF39" s="9">
        <v>0.1567529680269</v>
      </c>
      <c r="AG39" s="9">
        <v>0.14947293252880001</v>
      </c>
      <c r="AH39" s="9">
        <v>0.60359412483090003</v>
      </c>
      <c r="AI39" s="9">
        <v>0.28221369689370002</v>
      </c>
      <c r="AJ39" s="9">
        <v>0.1758968753615</v>
      </c>
      <c r="AK39" s="9">
        <v>0.44767892678929999</v>
      </c>
      <c r="AL39" s="9">
        <v>0.25949213319600001</v>
      </c>
      <c r="AM39" s="9">
        <v>0.18260447400900001</v>
      </c>
      <c r="AN39" s="9">
        <v>0.1205314785952</v>
      </c>
      <c r="AO39" s="9">
        <v>0</v>
      </c>
      <c r="AP39" s="9">
        <v>0.2087403392188</v>
      </c>
      <c r="AQ39" s="9">
        <v>0.1313508589888</v>
      </c>
      <c r="AR39" s="9">
        <v>0.1356185754549</v>
      </c>
      <c r="AS39" s="8"/>
    </row>
    <row r="40" spans="1:45" x14ac:dyDescent="0.2">
      <c r="A40" s="24"/>
      <c r="B40" s="24"/>
      <c r="C40" s="10">
        <v>146</v>
      </c>
      <c r="D40" s="10">
        <v>0</v>
      </c>
      <c r="E40" s="10">
        <v>0</v>
      </c>
      <c r="F40" s="10">
        <v>18</v>
      </c>
      <c r="G40" s="10">
        <v>38</v>
      </c>
      <c r="H40" s="10">
        <v>85</v>
      </c>
      <c r="I40" s="10">
        <v>80</v>
      </c>
      <c r="J40" s="10">
        <v>66</v>
      </c>
      <c r="K40" s="10">
        <v>72</v>
      </c>
      <c r="L40" s="10">
        <v>49</v>
      </c>
      <c r="M40" s="10">
        <v>24</v>
      </c>
      <c r="N40" s="10">
        <v>0</v>
      </c>
      <c r="O40" s="10">
        <v>21</v>
      </c>
      <c r="P40" s="10">
        <v>8</v>
      </c>
      <c r="Q40" s="10">
        <v>23</v>
      </c>
      <c r="R40" s="10">
        <v>10</v>
      </c>
      <c r="S40" s="10">
        <v>14</v>
      </c>
      <c r="T40" s="10">
        <v>42</v>
      </c>
      <c r="U40" s="10">
        <v>28</v>
      </c>
      <c r="V40" s="10">
        <v>16</v>
      </c>
      <c r="W40" s="10">
        <v>7</v>
      </c>
      <c r="X40" s="10">
        <v>9</v>
      </c>
      <c r="Y40" s="10">
        <v>23</v>
      </c>
      <c r="Z40" s="10">
        <v>22</v>
      </c>
      <c r="AA40" s="10">
        <v>9</v>
      </c>
      <c r="AB40" s="10">
        <v>60</v>
      </c>
      <c r="AC40" s="10">
        <v>12</v>
      </c>
      <c r="AD40" s="10">
        <v>24</v>
      </c>
      <c r="AE40" s="10">
        <v>29</v>
      </c>
      <c r="AF40" s="10">
        <v>46</v>
      </c>
      <c r="AG40" s="10">
        <v>30</v>
      </c>
      <c r="AH40" s="10">
        <v>4</v>
      </c>
      <c r="AI40" s="10">
        <v>39</v>
      </c>
      <c r="AJ40" s="10">
        <v>6</v>
      </c>
      <c r="AK40" s="10">
        <v>7</v>
      </c>
      <c r="AL40" s="10">
        <v>8</v>
      </c>
      <c r="AM40" s="10">
        <v>21</v>
      </c>
      <c r="AN40" s="10">
        <v>5</v>
      </c>
      <c r="AO40" s="10">
        <v>0</v>
      </c>
      <c r="AP40" s="10">
        <v>4</v>
      </c>
      <c r="AQ40" s="10">
        <v>1</v>
      </c>
      <c r="AR40" s="10">
        <v>55</v>
      </c>
      <c r="AS40" s="8"/>
    </row>
    <row r="41" spans="1:45" x14ac:dyDescent="0.2">
      <c r="A41" s="24"/>
      <c r="B41" s="24"/>
      <c r="C41" s="11" t="s">
        <v>118</v>
      </c>
      <c r="D41" s="11"/>
      <c r="E41" s="11"/>
      <c r="F41" s="12" t="s">
        <v>215</v>
      </c>
      <c r="G41" s="12" t="s">
        <v>157</v>
      </c>
      <c r="H41" s="12" t="s">
        <v>157</v>
      </c>
      <c r="I41" s="11"/>
      <c r="J41" s="11"/>
      <c r="K41" s="11"/>
      <c r="L41" s="11"/>
      <c r="M41" s="11"/>
      <c r="N41" s="11"/>
      <c r="O41" s="12" t="s">
        <v>371</v>
      </c>
      <c r="P41" s="11"/>
      <c r="Q41" s="11"/>
      <c r="R41" s="11"/>
      <c r="S41" s="11"/>
      <c r="T41" s="11"/>
      <c r="U41" s="11"/>
      <c r="V41" s="11"/>
      <c r="W41" s="11"/>
      <c r="X41" s="11"/>
      <c r="Y41" s="11"/>
      <c r="Z41" s="11"/>
      <c r="AA41" s="11"/>
      <c r="AB41" s="11"/>
      <c r="AC41" s="11"/>
      <c r="AD41" s="11"/>
      <c r="AE41" s="11"/>
      <c r="AF41" s="11"/>
      <c r="AG41" s="11"/>
      <c r="AH41" s="12" t="s">
        <v>218</v>
      </c>
      <c r="AI41" s="12" t="s">
        <v>164</v>
      </c>
      <c r="AJ41" s="11"/>
      <c r="AK41" s="11"/>
      <c r="AL41" s="11"/>
      <c r="AM41" s="11"/>
      <c r="AN41" s="11"/>
      <c r="AO41" s="11"/>
      <c r="AP41" s="11"/>
      <c r="AQ41" s="11"/>
      <c r="AR41" s="11"/>
      <c r="AS41" s="8"/>
    </row>
    <row r="42" spans="1:45" x14ac:dyDescent="0.2">
      <c r="A42" s="26"/>
      <c r="B42" s="23" t="s">
        <v>56</v>
      </c>
      <c r="C42" s="9">
        <v>1</v>
      </c>
      <c r="D42" s="9">
        <v>1</v>
      </c>
      <c r="E42" s="9">
        <v>1</v>
      </c>
      <c r="F42" s="9">
        <v>1</v>
      </c>
      <c r="G42" s="9">
        <v>1</v>
      </c>
      <c r="H42" s="9">
        <v>1</v>
      </c>
      <c r="I42" s="9">
        <v>1</v>
      </c>
      <c r="J42" s="9">
        <v>1</v>
      </c>
      <c r="K42" s="9">
        <v>1</v>
      </c>
      <c r="L42" s="9">
        <v>1</v>
      </c>
      <c r="M42" s="9">
        <v>1</v>
      </c>
      <c r="N42" s="9">
        <v>1</v>
      </c>
      <c r="O42" s="9">
        <v>1</v>
      </c>
      <c r="P42" s="9">
        <v>1</v>
      </c>
      <c r="Q42" s="9">
        <v>1</v>
      </c>
      <c r="R42" s="9">
        <v>1</v>
      </c>
      <c r="S42" s="9">
        <v>1</v>
      </c>
      <c r="T42" s="9">
        <v>1</v>
      </c>
      <c r="U42" s="9">
        <v>1</v>
      </c>
      <c r="V42" s="9">
        <v>1</v>
      </c>
      <c r="W42" s="9">
        <v>1</v>
      </c>
      <c r="X42" s="9">
        <v>1</v>
      </c>
      <c r="Y42" s="9">
        <v>1</v>
      </c>
      <c r="Z42" s="9">
        <v>1</v>
      </c>
      <c r="AA42" s="9">
        <v>1</v>
      </c>
      <c r="AB42" s="9">
        <v>1</v>
      </c>
      <c r="AC42" s="9">
        <v>1</v>
      </c>
      <c r="AD42" s="9">
        <v>1</v>
      </c>
      <c r="AE42" s="9">
        <v>1</v>
      </c>
      <c r="AF42" s="9">
        <v>1</v>
      </c>
      <c r="AG42" s="9">
        <v>1</v>
      </c>
      <c r="AH42" s="9">
        <v>1</v>
      </c>
      <c r="AI42" s="9">
        <v>1</v>
      </c>
      <c r="AJ42" s="9">
        <v>1</v>
      </c>
      <c r="AK42" s="9">
        <v>1</v>
      </c>
      <c r="AL42" s="9">
        <v>1</v>
      </c>
      <c r="AM42" s="9">
        <v>1</v>
      </c>
      <c r="AN42" s="9">
        <v>1</v>
      </c>
      <c r="AO42" s="9">
        <v>1</v>
      </c>
      <c r="AP42" s="9">
        <v>1</v>
      </c>
      <c r="AQ42" s="9">
        <v>1</v>
      </c>
      <c r="AR42" s="9">
        <v>1</v>
      </c>
      <c r="AS42" s="8"/>
    </row>
    <row r="43" spans="1:45" x14ac:dyDescent="0.2">
      <c r="A43" s="24"/>
      <c r="B43" s="24"/>
      <c r="C43" s="10">
        <v>750</v>
      </c>
      <c r="D43" s="10">
        <v>69</v>
      </c>
      <c r="E43" s="10">
        <v>140</v>
      </c>
      <c r="F43" s="10">
        <v>137</v>
      </c>
      <c r="G43" s="10">
        <v>158</v>
      </c>
      <c r="H43" s="10">
        <v>231</v>
      </c>
      <c r="I43" s="10">
        <v>408</v>
      </c>
      <c r="J43" s="10">
        <v>334</v>
      </c>
      <c r="K43" s="10">
        <v>362</v>
      </c>
      <c r="L43" s="10">
        <v>245</v>
      </c>
      <c r="M43" s="10">
        <v>128</v>
      </c>
      <c r="N43" s="10">
        <v>9</v>
      </c>
      <c r="O43" s="10">
        <v>51</v>
      </c>
      <c r="P43" s="10">
        <v>35</v>
      </c>
      <c r="Q43" s="10">
        <v>147</v>
      </c>
      <c r="R43" s="10">
        <v>88</v>
      </c>
      <c r="S43" s="10">
        <v>118</v>
      </c>
      <c r="T43" s="10">
        <v>179</v>
      </c>
      <c r="U43" s="10">
        <v>132</v>
      </c>
      <c r="V43" s="10">
        <v>59</v>
      </c>
      <c r="W43" s="10">
        <v>40</v>
      </c>
      <c r="X43" s="10">
        <v>36</v>
      </c>
      <c r="Y43" s="10">
        <v>129</v>
      </c>
      <c r="Z43" s="10">
        <v>127</v>
      </c>
      <c r="AA43" s="10">
        <v>79</v>
      </c>
      <c r="AB43" s="10">
        <v>280</v>
      </c>
      <c r="AC43" s="10">
        <v>39</v>
      </c>
      <c r="AD43" s="10">
        <v>104</v>
      </c>
      <c r="AE43" s="10">
        <v>133</v>
      </c>
      <c r="AF43" s="10">
        <v>274</v>
      </c>
      <c r="AG43" s="10">
        <v>190</v>
      </c>
      <c r="AH43" s="10">
        <v>7</v>
      </c>
      <c r="AI43" s="10">
        <v>144</v>
      </c>
      <c r="AJ43" s="10">
        <v>40</v>
      </c>
      <c r="AK43" s="10">
        <v>14</v>
      </c>
      <c r="AL43" s="10">
        <v>29</v>
      </c>
      <c r="AM43" s="10">
        <v>93</v>
      </c>
      <c r="AN43" s="10">
        <v>36</v>
      </c>
      <c r="AO43" s="10">
        <v>3</v>
      </c>
      <c r="AP43" s="10">
        <v>24</v>
      </c>
      <c r="AQ43" s="10">
        <v>6</v>
      </c>
      <c r="AR43" s="10">
        <v>361</v>
      </c>
      <c r="AS43" s="8"/>
    </row>
    <row r="44" spans="1:45" x14ac:dyDescent="0.2">
      <c r="A44" s="24"/>
      <c r="B44" s="24"/>
      <c r="C44" s="11" t="s">
        <v>118</v>
      </c>
      <c r="D44" s="11" t="s">
        <v>118</v>
      </c>
      <c r="E44" s="11" t="s">
        <v>118</v>
      </c>
      <c r="F44" s="11" t="s">
        <v>118</v>
      </c>
      <c r="G44" s="11" t="s">
        <v>118</v>
      </c>
      <c r="H44" s="11" t="s">
        <v>118</v>
      </c>
      <c r="I44" s="11" t="s">
        <v>118</v>
      </c>
      <c r="J44" s="11" t="s">
        <v>118</v>
      </c>
      <c r="K44" s="11" t="s">
        <v>118</v>
      </c>
      <c r="L44" s="11" t="s">
        <v>118</v>
      </c>
      <c r="M44" s="11" t="s">
        <v>118</v>
      </c>
      <c r="N44" s="11" t="s">
        <v>118</v>
      </c>
      <c r="O44" s="11" t="s">
        <v>118</v>
      </c>
      <c r="P44" s="11" t="s">
        <v>118</v>
      </c>
      <c r="Q44" s="11" t="s">
        <v>118</v>
      </c>
      <c r="R44" s="11" t="s">
        <v>118</v>
      </c>
      <c r="S44" s="11" t="s">
        <v>118</v>
      </c>
      <c r="T44" s="11" t="s">
        <v>118</v>
      </c>
      <c r="U44" s="11" t="s">
        <v>118</v>
      </c>
      <c r="V44" s="11" t="s">
        <v>118</v>
      </c>
      <c r="W44" s="11" t="s">
        <v>118</v>
      </c>
      <c r="X44" s="11" t="s">
        <v>118</v>
      </c>
      <c r="Y44" s="11" t="s">
        <v>118</v>
      </c>
      <c r="Z44" s="11" t="s">
        <v>118</v>
      </c>
      <c r="AA44" s="11" t="s">
        <v>118</v>
      </c>
      <c r="AB44" s="11" t="s">
        <v>118</v>
      </c>
      <c r="AC44" s="11" t="s">
        <v>118</v>
      </c>
      <c r="AD44" s="11" t="s">
        <v>118</v>
      </c>
      <c r="AE44" s="11" t="s">
        <v>118</v>
      </c>
      <c r="AF44" s="11" t="s">
        <v>118</v>
      </c>
      <c r="AG44" s="11" t="s">
        <v>118</v>
      </c>
      <c r="AH44" s="11" t="s">
        <v>118</v>
      </c>
      <c r="AI44" s="11" t="s">
        <v>118</v>
      </c>
      <c r="AJ44" s="11" t="s">
        <v>118</v>
      </c>
      <c r="AK44" s="11" t="s">
        <v>118</v>
      </c>
      <c r="AL44" s="11" t="s">
        <v>118</v>
      </c>
      <c r="AM44" s="11" t="s">
        <v>118</v>
      </c>
      <c r="AN44" s="11" t="s">
        <v>118</v>
      </c>
      <c r="AO44" s="11" t="s">
        <v>118</v>
      </c>
      <c r="AP44" s="11" t="s">
        <v>118</v>
      </c>
      <c r="AQ44" s="11" t="s">
        <v>118</v>
      </c>
      <c r="AR44" s="11" t="s">
        <v>118</v>
      </c>
      <c r="AS44" s="8"/>
    </row>
    <row r="45" spans="1:45" x14ac:dyDescent="0.2">
      <c r="A45" s="13" t="s">
        <v>419</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20"/>
    </row>
    <row r="46" spans="1:45" x14ac:dyDescent="0.2">
      <c r="A46" s="15" t="s">
        <v>135</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row>
  </sheetData>
  <mergeCells count="24">
    <mergeCell ref="AP2:AR2"/>
    <mergeCell ref="A2:C2"/>
    <mergeCell ref="A3:B5"/>
    <mergeCell ref="B6:B8"/>
    <mergeCell ref="B9:B11"/>
    <mergeCell ref="AI3:AR3"/>
    <mergeCell ref="D3:H3"/>
    <mergeCell ref="I3:J3"/>
    <mergeCell ref="K3:N3"/>
    <mergeCell ref="O3:U3"/>
    <mergeCell ref="V3:AB3"/>
    <mergeCell ref="AC3:AH3"/>
    <mergeCell ref="B42:B44"/>
    <mergeCell ref="A6:A44"/>
    <mergeCell ref="B27:B29"/>
    <mergeCell ref="B30:B32"/>
    <mergeCell ref="B33:B35"/>
    <mergeCell ref="B36:B38"/>
    <mergeCell ref="B39:B41"/>
    <mergeCell ref="B12:B14"/>
    <mergeCell ref="B15:B17"/>
    <mergeCell ref="B18:B20"/>
    <mergeCell ref="B21:B23"/>
    <mergeCell ref="B24:B26"/>
  </mergeCells>
  <hyperlinks>
    <hyperlink ref="A1" location="'TOC'!A1:A1" display="Back to TOC" xr:uid="{00000000-0004-0000-1D00-000000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S28"/>
  <sheetViews>
    <sheetView workbookViewId="0">
      <pane xSplit="2" ySplit="5" topLeftCell="C6" activePane="bottomRight" state="frozen"/>
      <selection pane="topRight"/>
      <selection pane="bottomLeft"/>
      <selection pane="bottomRight" activeCell="A2" sqref="A2:C2"/>
    </sheetView>
  </sheetViews>
  <sheetFormatPr baseColWidth="10" defaultColWidth="8.83203125" defaultRowHeight="15" x14ac:dyDescent="0.2"/>
  <cols>
    <col min="1" max="1" width="50" style="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575</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420</v>
      </c>
      <c r="B6" s="23" t="s">
        <v>421</v>
      </c>
      <c r="C6" s="9">
        <v>0.1448526199521</v>
      </c>
      <c r="D6" s="9">
        <v>0.17468711030779999</v>
      </c>
      <c r="E6" s="9">
        <v>9.0275561956360009E-2</v>
      </c>
      <c r="F6" s="9">
        <v>0.1208712486471</v>
      </c>
      <c r="G6" s="9">
        <v>0.1363754380984</v>
      </c>
      <c r="H6" s="9">
        <v>0.17768944711240001</v>
      </c>
      <c r="I6" s="9">
        <v>0.1176106846312</v>
      </c>
      <c r="J6" s="9">
        <v>0.1709976882806</v>
      </c>
      <c r="K6" s="9">
        <v>0.1460497899763</v>
      </c>
      <c r="L6" s="9">
        <v>0.16305140776230001</v>
      </c>
      <c r="M6" s="9">
        <v>0.116465992973</v>
      </c>
      <c r="N6" s="9">
        <v>0.1478890351645</v>
      </c>
      <c r="O6" s="9">
        <v>0.2581212515122</v>
      </c>
      <c r="P6" s="9">
        <v>0.15126881168690001</v>
      </c>
      <c r="Q6" s="9">
        <v>0.12455336339219999</v>
      </c>
      <c r="R6" s="9">
        <v>0.1176908685244</v>
      </c>
      <c r="S6" s="9">
        <v>0.1064551945555</v>
      </c>
      <c r="T6" s="9">
        <v>0.16375624193380001</v>
      </c>
      <c r="U6" s="9">
        <v>0.13511160378939999</v>
      </c>
      <c r="V6" s="9">
        <v>1</v>
      </c>
      <c r="W6" s="9">
        <v>1</v>
      </c>
      <c r="X6" s="9">
        <v>0</v>
      </c>
      <c r="Y6" s="9">
        <v>0</v>
      </c>
      <c r="Z6" s="9">
        <v>0</v>
      </c>
      <c r="AA6" s="9">
        <v>0</v>
      </c>
      <c r="AB6" s="9">
        <v>0</v>
      </c>
      <c r="AC6" s="9">
        <v>0.71613768310439996</v>
      </c>
      <c r="AD6" s="9">
        <v>0.47958635308969999</v>
      </c>
      <c r="AE6" s="9">
        <v>0.1085689730018</v>
      </c>
      <c r="AF6" s="9">
        <v>1.429467033064E-2</v>
      </c>
      <c r="AG6" s="9">
        <v>0</v>
      </c>
      <c r="AH6" s="9">
        <v>0</v>
      </c>
      <c r="AI6" s="9">
        <v>0.36235322998500002</v>
      </c>
      <c r="AJ6" s="9">
        <v>0.21886734366749999</v>
      </c>
      <c r="AK6" s="9">
        <v>0</v>
      </c>
      <c r="AL6" s="9">
        <v>0.27486706585359999</v>
      </c>
      <c r="AM6" s="9">
        <v>0.1048725408516</v>
      </c>
      <c r="AN6" s="9">
        <v>0.33164849501440002</v>
      </c>
      <c r="AO6" s="9">
        <v>0</v>
      </c>
      <c r="AP6" s="9">
        <v>0.1051313776023</v>
      </c>
      <c r="AQ6" s="9">
        <v>0</v>
      </c>
      <c r="AR6" s="9">
        <v>3.3153779807839998E-2</v>
      </c>
      <c r="AS6" s="8"/>
    </row>
    <row r="7" spans="1:45" x14ac:dyDescent="0.2">
      <c r="A7" s="24"/>
      <c r="B7" s="24"/>
      <c r="C7" s="10">
        <v>99</v>
      </c>
      <c r="D7" s="10">
        <v>11</v>
      </c>
      <c r="E7" s="10">
        <v>12</v>
      </c>
      <c r="F7" s="10">
        <v>15</v>
      </c>
      <c r="G7" s="10">
        <v>20</v>
      </c>
      <c r="H7" s="10">
        <v>39</v>
      </c>
      <c r="I7" s="10">
        <v>47</v>
      </c>
      <c r="J7" s="10">
        <v>49</v>
      </c>
      <c r="K7" s="10">
        <v>43</v>
      </c>
      <c r="L7" s="10">
        <v>39</v>
      </c>
      <c r="M7" s="10">
        <v>16</v>
      </c>
      <c r="N7" s="10">
        <v>1</v>
      </c>
      <c r="O7" s="10">
        <v>12</v>
      </c>
      <c r="P7" s="10">
        <v>5</v>
      </c>
      <c r="Q7" s="10">
        <v>16</v>
      </c>
      <c r="R7" s="10">
        <v>9</v>
      </c>
      <c r="S7" s="10">
        <v>7</v>
      </c>
      <c r="T7" s="10">
        <v>30</v>
      </c>
      <c r="U7" s="10">
        <v>20</v>
      </c>
      <c r="V7" s="10">
        <v>59</v>
      </c>
      <c r="W7" s="10">
        <v>40</v>
      </c>
      <c r="X7" s="10">
        <v>0</v>
      </c>
      <c r="Y7" s="10">
        <v>0</v>
      </c>
      <c r="Z7" s="10">
        <v>0</v>
      </c>
      <c r="AA7" s="10">
        <v>0</v>
      </c>
      <c r="AB7" s="10">
        <v>0</v>
      </c>
      <c r="AC7" s="10">
        <v>29</v>
      </c>
      <c r="AD7" s="10">
        <v>53</v>
      </c>
      <c r="AE7" s="10">
        <v>13</v>
      </c>
      <c r="AF7" s="10">
        <v>3</v>
      </c>
      <c r="AG7" s="10">
        <v>0</v>
      </c>
      <c r="AH7" s="10">
        <v>0</v>
      </c>
      <c r="AI7" s="10">
        <v>55</v>
      </c>
      <c r="AJ7" s="10">
        <v>11</v>
      </c>
      <c r="AK7" s="10">
        <v>0</v>
      </c>
      <c r="AL7" s="10">
        <v>4</v>
      </c>
      <c r="AM7" s="10">
        <v>8</v>
      </c>
      <c r="AN7" s="10">
        <v>7</v>
      </c>
      <c r="AO7" s="10">
        <v>0</v>
      </c>
      <c r="AP7" s="10">
        <v>2</v>
      </c>
      <c r="AQ7" s="10">
        <v>0</v>
      </c>
      <c r="AR7" s="10">
        <v>12</v>
      </c>
      <c r="AS7" s="8"/>
    </row>
    <row r="8" spans="1:45" x14ac:dyDescent="0.2">
      <c r="A8" s="24"/>
      <c r="B8" s="24"/>
      <c r="C8" s="11" t="s">
        <v>118</v>
      </c>
      <c r="D8" s="11"/>
      <c r="E8" s="11"/>
      <c r="F8" s="11"/>
      <c r="G8" s="11"/>
      <c r="H8" s="11"/>
      <c r="I8" s="11"/>
      <c r="J8" s="11"/>
      <c r="K8" s="11"/>
      <c r="L8" s="11"/>
      <c r="M8" s="11"/>
      <c r="N8" s="11"/>
      <c r="O8" s="11"/>
      <c r="P8" s="11"/>
      <c r="Q8" s="11"/>
      <c r="R8" s="11"/>
      <c r="S8" s="11"/>
      <c r="T8" s="11"/>
      <c r="U8" s="11"/>
      <c r="V8" s="12" t="s">
        <v>422</v>
      </c>
      <c r="W8" s="12" t="s">
        <v>422</v>
      </c>
      <c r="X8" s="11"/>
      <c r="Y8" s="11"/>
      <c r="Z8" s="11"/>
      <c r="AA8" s="11"/>
      <c r="AB8" s="11"/>
      <c r="AC8" s="12" t="s">
        <v>392</v>
      </c>
      <c r="AD8" s="12" t="s">
        <v>392</v>
      </c>
      <c r="AE8" s="12" t="s">
        <v>218</v>
      </c>
      <c r="AF8" s="11"/>
      <c r="AG8" s="11"/>
      <c r="AH8" s="11"/>
      <c r="AI8" s="12" t="s">
        <v>344</v>
      </c>
      <c r="AJ8" s="12" t="s">
        <v>379</v>
      </c>
      <c r="AK8" s="11"/>
      <c r="AL8" s="12" t="s">
        <v>164</v>
      </c>
      <c r="AM8" s="11"/>
      <c r="AN8" s="12" t="s">
        <v>379</v>
      </c>
      <c r="AO8" s="11"/>
      <c r="AP8" s="11"/>
      <c r="AQ8" s="11"/>
      <c r="AR8" s="11"/>
      <c r="AS8" s="8"/>
    </row>
    <row r="9" spans="1:45" x14ac:dyDescent="0.2">
      <c r="A9" s="26"/>
      <c r="B9" s="23" t="s">
        <v>423</v>
      </c>
      <c r="C9" s="9">
        <v>0.39444840678909998</v>
      </c>
      <c r="D9" s="9">
        <v>0.35549905995559999</v>
      </c>
      <c r="E9" s="9">
        <v>0.4277277512082</v>
      </c>
      <c r="F9" s="9">
        <v>0.37657228749499999</v>
      </c>
      <c r="G9" s="9">
        <v>0.44559759762950002</v>
      </c>
      <c r="H9" s="9">
        <v>0.36765305125140002</v>
      </c>
      <c r="I9" s="9">
        <v>0.46624136964700003</v>
      </c>
      <c r="J9" s="9">
        <v>0.32061603803529998</v>
      </c>
      <c r="K9" s="9">
        <v>0.43315113424290003</v>
      </c>
      <c r="L9" s="9">
        <v>0.39436239069450002</v>
      </c>
      <c r="M9" s="9">
        <v>0.3099019443164</v>
      </c>
      <c r="N9" s="9">
        <v>0.17276915112810001</v>
      </c>
      <c r="O9" s="9">
        <v>0.27834202703560001</v>
      </c>
      <c r="P9" s="9">
        <v>0.32058541175600003</v>
      </c>
      <c r="Q9" s="9">
        <v>0.42546131674609999</v>
      </c>
      <c r="R9" s="9">
        <v>0.39685332666110001</v>
      </c>
      <c r="S9" s="9">
        <v>0.43666306142229999</v>
      </c>
      <c r="T9" s="9">
        <v>0.43388894787700011</v>
      </c>
      <c r="U9" s="9">
        <v>0.35708422602009998</v>
      </c>
      <c r="V9" s="9">
        <v>0</v>
      </c>
      <c r="W9" s="9">
        <v>0</v>
      </c>
      <c r="X9" s="9">
        <v>0</v>
      </c>
      <c r="Y9" s="9">
        <v>0</v>
      </c>
      <c r="Z9" s="9">
        <v>0</v>
      </c>
      <c r="AA9" s="9">
        <v>1</v>
      </c>
      <c r="AB9" s="9">
        <v>1</v>
      </c>
      <c r="AC9" s="9">
        <v>0</v>
      </c>
      <c r="AD9" s="9">
        <v>4.2585407529559999E-2</v>
      </c>
      <c r="AE9" s="9">
        <v>0.16457318279710001</v>
      </c>
      <c r="AF9" s="9">
        <v>0.53876795280800005</v>
      </c>
      <c r="AG9" s="9">
        <v>0.73960175520979998</v>
      </c>
      <c r="AH9" s="9">
        <v>9.9846794298890013E-2</v>
      </c>
      <c r="AI9" s="9">
        <v>0.13347395367420001</v>
      </c>
      <c r="AJ9" s="9">
        <v>0.27721690885779998</v>
      </c>
      <c r="AK9" s="9">
        <v>0.22281339097719999</v>
      </c>
      <c r="AL9" s="9">
        <v>0.39782623014770002</v>
      </c>
      <c r="AM9" s="9">
        <v>0.33701799048050002</v>
      </c>
      <c r="AN9" s="9">
        <v>0.35715887850049999</v>
      </c>
      <c r="AO9" s="9">
        <v>0.51605641684070003</v>
      </c>
      <c r="AP9" s="9">
        <v>0.59196721680499997</v>
      </c>
      <c r="AQ9" s="9">
        <v>0.27822586238730002</v>
      </c>
      <c r="AR9" s="9">
        <v>0.53868792414470001</v>
      </c>
      <c r="AS9" s="8"/>
    </row>
    <row r="10" spans="1:45" x14ac:dyDescent="0.2">
      <c r="A10" s="24"/>
      <c r="B10" s="24"/>
      <c r="C10" s="10">
        <v>360</v>
      </c>
      <c r="D10" s="10">
        <v>29</v>
      </c>
      <c r="E10" s="10">
        <v>70</v>
      </c>
      <c r="F10" s="10">
        <v>67</v>
      </c>
      <c r="G10" s="10">
        <v>84</v>
      </c>
      <c r="H10" s="10">
        <v>104</v>
      </c>
      <c r="I10" s="10">
        <v>226</v>
      </c>
      <c r="J10" s="10">
        <v>134</v>
      </c>
      <c r="K10" s="10">
        <v>187</v>
      </c>
      <c r="L10" s="10">
        <v>116</v>
      </c>
      <c r="M10" s="10">
        <v>51</v>
      </c>
      <c r="N10" s="10">
        <v>2</v>
      </c>
      <c r="O10" s="10">
        <v>17</v>
      </c>
      <c r="P10" s="10">
        <v>12</v>
      </c>
      <c r="Q10" s="10">
        <v>72</v>
      </c>
      <c r="R10" s="10">
        <v>42</v>
      </c>
      <c r="S10" s="10">
        <v>68</v>
      </c>
      <c r="T10" s="10">
        <v>88</v>
      </c>
      <c r="U10" s="10">
        <v>61</v>
      </c>
      <c r="V10" s="10">
        <v>0</v>
      </c>
      <c r="W10" s="10">
        <v>0</v>
      </c>
      <c r="X10" s="10">
        <v>0</v>
      </c>
      <c r="Y10" s="10">
        <v>0</v>
      </c>
      <c r="Z10" s="10">
        <v>0</v>
      </c>
      <c r="AA10" s="10">
        <v>80</v>
      </c>
      <c r="AB10" s="10">
        <v>280</v>
      </c>
      <c r="AC10" s="10">
        <v>0</v>
      </c>
      <c r="AD10" s="10">
        <v>5</v>
      </c>
      <c r="AE10" s="10">
        <v>27</v>
      </c>
      <c r="AF10" s="10">
        <v>180</v>
      </c>
      <c r="AG10" s="10">
        <v>147</v>
      </c>
      <c r="AH10" s="10">
        <v>1</v>
      </c>
      <c r="AI10" s="10">
        <v>23</v>
      </c>
      <c r="AJ10" s="10">
        <v>13</v>
      </c>
      <c r="AK10" s="10">
        <v>5</v>
      </c>
      <c r="AL10" s="10">
        <v>14</v>
      </c>
      <c r="AM10" s="10">
        <v>42</v>
      </c>
      <c r="AN10" s="10">
        <v>19</v>
      </c>
      <c r="AO10" s="10">
        <v>2</v>
      </c>
      <c r="AP10" s="10">
        <v>17</v>
      </c>
      <c r="AQ10" s="10">
        <v>2</v>
      </c>
      <c r="AR10" s="10">
        <v>223</v>
      </c>
      <c r="AS10" s="8"/>
    </row>
    <row r="11" spans="1:45" x14ac:dyDescent="0.2">
      <c r="A11" s="24"/>
      <c r="B11" s="24"/>
      <c r="C11" s="11" t="s">
        <v>118</v>
      </c>
      <c r="D11" s="11"/>
      <c r="E11" s="11"/>
      <c r="F11" s="11"/>
      <c r="G11" s="11"/>
      <c r="H11" s="11"/>
      <c r="I11" s="12" t="s">
        <v>213</v>
      </c>
      <c r="J11" s="11"/>
      <c r="K11" s="11"/>
      <c r="L11" s="11"/>
      <c r="M11" s="11"/>
      <c r="N11" s="11"/>
      <c r="O11" s="11"/>
      <c r="P11" s="11"/>
      <c r="Q11" s="11"/>
      <c r="R11" s="11"/>
      <c r="S11" s="11"/>
      <c r="T11" s="11"/>
      <c r="U11" s="11"/>
      <c r="V11" s="11"/>
      <c r="W11" s="11"/>
      <c r="X11" s="11"/>
      <c r="Y11" s="11"/>
      <c r="Z11" s="11"/>
      <c r="AA11" s="12" t="s">
        <v>424</v>
      </c>
      <c r="AB11" s="12" t="s">
        <v>424</v>
      </c>
      <c r="AC11" s="11"/>
      <c r="AD11" s="11"/>
      <c r="AE11" s="11"/>
      <c r="AF11" s="12" t="s">
        <v>157</v>
      </c>
      <c r="AG11" s="12" t="s">
        <v>393</v>
      </c>
      <c r="AH11" s="11"/>
      <c r="AI11" s="11"/>
      <c r="AJ11" s="11"/>
      <c r="AK11" s="11"/>
      <c r="AL11" s="11"/>
      <c r="AM11" s="11"/>
      <c r="AN11" s="11"/>
      <c r="AO11" s="11"/>
      <c r="AP11" s="12" t="s">
        <v>119</v>
      </c>
      <c r="AQ11" s="11"/>
      <c r="AR11" s="12" t="s">
        <v>120</v>
      </c>
      <c r="AS11" s="8"/>
    </row>
    <row r="12" spans="1:45" x14ac:dyDescent="0.2">
      <c r="A12" s="26"/>
      <c r="B12" s="23" t="s">
        <v>425</v>
      </c>
      <c r="C12" s="9">
        <v>0.30720276285659998</v>
      </c>
      <c r="D12" s="9">
        <v>0.23909843425739999</v>
      </c>
      <c r="E12" s="9">
        <v>0.31234873948589997</v>
      </c>
      <c r="F12" s="9">
        <v>0.2550113878293</v>
      </c>
      <c r="G12" s="9">
        <v>0.29711459016460001</v>
      </c>
      <c r="H12" s="9">
        <v>0.37690076007959999</v>
      </c>
      <c r="I12" s="9">
        <v>0.26016860321550001</v>
      </c>
      <c r="J12" s="9">
        <v>0.36581587177090003</v>
      </c>
      <c r="K12" s="9">
        <v>0.29028419506609998</v>
      </c>
      <c r="L12" s="9">
        <v>0.2989083589505</v>
      </c>
      <c r="M12" s="9">
        <v>0.3758510388204</v>
      </c>
      <c r="N12" s="9">
        <v>0.1192976606733</v>
      </c>
      <c r="O12" s="9">
        <v>0.24188995554039999</v>
      </c>
      <c r="P12" s="9">
        <v>0.24135091068389999</v>
      </c>
      <c r="Q12" s="9">
        <v>0.29330911291939998</v>
      </c>
      <c r="R12" s="9">
        <v>0.31323054262639999</v>
      </c>
      <c r="S12" s="9">
        <v>0.34467480997959998</v>
      </c>
      <c r="T12" s="9">
        <v>0.3116219019939</v>
      </c>
      <c r="U12" s="9">
        <v>0.33669484354020002</v>
      </c>
      <c r="V12" s="9">
        <v>0</v>
      </c>
      <c r="W12" s="9">
        <v>0</v>
      </c>
      <c r="X12" s="9">
        <v>0.85098704976799988</v>
      </c>
      <c r="Y12" s="9">
        <v>0.51036268574669996</v>
      </c>
      <c r="Z12" s="9">
        <v>0.76546511336890011</v>
      </c>
      <c r="AA12" s="9">
        <v>0</v>
      </c>
      <c r="AB12" s="9">
        <v>0</v>
      </c>
      <c r="AC12" s="9">
        <v>0.17761553631339999</v>
      </c>
      <c r="AD12" s="9">
        <v>0.36315526479920002</v>
      </c>
      <c r="AE12" s="9">
        <v>0.45984172573620002</v>
      </c>
      <c r="AF12" s="9">
        <v>0.33796436428830001</v>
      </c>
      <c r="AG12" s="9">
        <v>0.12990374215389999</v>
      </c>
      <c r="AH12" s="9">
        <v>0.30418558925</v>
      </c>
      <c r="AI12" s="9">
        <v>0.42794175224410003</v>
      </c>
      <c r="AJ12" s="9">
        <v>0.1220339736864</v>
      </c>
      <c r="AK12" s="9">
        <v>0.36988448273570002</v>
      </c>
      <c r="AL12" s="9">
        <v>0.20297371019339999</v>
      </c>
      <c r="AM12" s="9">
        <v>0.38318861515559999</v>
      </c>
      <c r="AN12" s="9">
        <v>0.25188551886810001</v>
      </c>
      <c r="AO12" s="9">
        <v>0.48394358315929997</v>
      </c>
      <c r="AP12" s="9">
        <v>0.17399739574709999</v>
      </c>
      <c r="AQ12" s="9">
        <v>0.63779967968820006</v>
      </c>
      <c r="AR12" s="9">
        <v>0.27654301751560001</v>
      </c>
      <c r="AS12" s="8"/>
    </row>
    <row r="13" spans="1:45" x14ac:dyDescent="0.2">
      <c r="A13" s="24"/>
      <c r="B13" s="24"/>
      <c r="C13" s="10">
        <v>203</v>
      </c>
      <c r="D13" s="10">
        <v>16</v>
      </c>
      <c r="E13" s="10">
        <v>39</v>
      </c>
      <c r="F13" s="10">
        <v>34</v>
      </c>
      <c r="G13" s="10">
        <v>38</v>
      </c>
      <c r="H13" s="10">
        <v>71</v>
      </c>
      <c r="I13" s="10">
        <v>93</v>
      </c>
      <c r="J13" s="10">
        <v>109</v>
      </c>
      <c r="K13" s="10">
        <v>90</v>
      </c>
      <c r="L13" s="10">
        <v>69</v>
      </c>
      <c r="M13" s="10">
        <v>42</v>
      </c>
      <c r="N13" s="10">
        <v>1</v>
      </c>
      <c r="O13" s="10">
        <v>12</v>
      </c>
      <c r="P13" s="10">
        <v>10</v>
      </c>
      <c r="Q13" s="10">
        <v>43</v>
      </c>
      <c r="R13" s="10">
        <v>21</v>
      </c>
      <c r="S13" s="10">
        <v>32</v>
      </c>
      <c r="T13" s="10">
        <v>49</v>
      </c>
      <c r="U13" s="10">
        <v>36</v>
      </c>
      <c r="V13" s="10">
        <v>0</v>
      </c>
      <c r="W13" s="10">
        <v>0</v>
      </c>
      <c r="X13" s="10">
        <v>31</v>
      </c>
      <c r="Y13" s="10">
        <v>63</v>
      </c>
      <c r="Z13" s="10">
        <v>109</v>
      </c>
      <c r="AA13" s="10">
        <v>0</v>
      </c>
      <c r="AB13" s="10">
        <v>0</v>
      </c>
      <c r="AC13" s="10">
        <v>6</v>
      </c>
      <c r="AD13" s="10">
        <v>34</v>
      </c>
      <c r="AE13" s="10">
        <v>63</v>
      </c>
      <c r="AF13" s="10">
        <v>74</v>
      </c>
      <c r="AG13" s="10">
        <v>24</v>
      </c>
      <c r="AH13" s="10">
        <v>2</v>
      </c>
      <c r="AI13" s="10">
        <v>54</v>
      </c>
      <c r="AJ13" s="10">
        <v>7</v>
      </c>
      <c r="AK13" s="10">
        <v>5</v>
      </c>
      <c r="AL13" s="10">
        <v>7</v>
      </c>
      <c r="AM13" s="10">
        <v>30</v>
      </c>
      <c r="AN13" s="10">
        <v>8</v>
      </c>
      <c r="AO13" s="10">
        <v>1</v>
      </c>
      <c r="AP13" s="10">
        <v>2</v>
      </c>
      <c r="AQ13" s="10">
        <v>3</v>
      </c>
      <c r="AR13" s="10">
        <v>86</v>
      </c>
      <c r="AS13" s="8"/>
    </row>
    <row r="14" spans="1:45" x14ac:dyDescent="0.2">
      <c r="A14" s="24"/>
      <c r="B14" s="24"/>
      <c r="C14" s="11" t="s">
        <v>118</v>
      </c>
      <c r="D14" s="11"/>
      <c r="E14" s="11"/>
      <c r="F14" s="11"/>
      <c r="G14" s="11"/>
      <c r="H14" s="11"/>
      <c r="I14" s="11"/>
      <c r="J14" s="12" t="s">
        <v>119</v>
      </c>
      <c r="K14" s="11"/>
      <c r="L14" s="11"/>
      <c r="M14" s="11"/>
      <c r="N14" s="11"/>
      <c r="O14" s="11"/>
      <c r="P14" s="11"/>
      <c r="Q14" s="11"/>
      <c r="R14" s="11"/>
      <c r="S14" s="11"/>
      <c r="T14" s="11"/>
      <c r="U14" s="11"/>
      <c r="V14" s="11"/>
      <c r="W14" s="11"/>
      <c r="X14" s="12" t="s">
        <v>426</v>
      </c>
      <c r="Y14" s="12" t="s">
        <v>427</v>
      </c>
      <c r="Z14" s="12" t="s">
        <v>426</v>
      </c>
      <c r="AA14" s="11"/>
      <c r="AB14" s="11"/>
      <c r="AC14" s="11"/>
      <c r="AD14" s="12" t="s">
        <v>123</v>
      </c>
      <c r="AE14" s="12" t="s">
        <v>123</v>
      </c>
      <c r="AF14" s="12" t="s">
        <v>123</v>
      </c>
      <c r="AG14" s="11"/>
      <c r="AH14" s="11"/>
      <c r="AI14" s="12" t="s">
        <v>125</v>
      </c>
      <c r="AJ14" s="11"/>
      <c r="AK14" s="11"/>
      <c r="AL14" s="11"/>
      <c r="AM14" s="11"/>
      <c r="AN14" s="11"/>
      <c r="AO14" s="11"/>
      <c r="AP14" s="11"/>
      <c r="AQ14" s="11"/>
      <c r="AR14" s="11"/>
      <c r="AS14" s="8"/>
    </row>
    <row r="15" spans="1:45" x14ac:dyDescent="0.2">
      <c r="A15" s="26"/>
      <c r="B15" s="23" t="s">
        <v>428</v>
      </c>
      <c r="C15" s="9">
        <v>8.7826720732710001E-2</v>
      </c>
      <c r="D15" s="9">
        <v>0.17361834737859999</v>
      </c>
      <c r="E15" s="9">
        <v>7.0956282549379995E-2</v>
      </c>
      <c r="F15" s="9">
        <v>0.1008151297887</v>
      </c>
      <c r="G15" s="9">
        <v>8.7056804330409993E-2</v>
      </c>
      <c r="H15" s="9">
        <v>4.6469282866920002E-2</v>
      </c>
      <c r="I15" s="9">
        <v>8.6611495148600004E-2</v>
      </c>
      <c r="J15" s="9">
        <v>8.5461722296799991E-2</v>
      </c>
      <c r="K15" s="9">
        <v>6.4093464323149996E-2</v>
      </c>
      <c r="L15" s="9">
        <v>9.2435878675719993E-2</v>
      </c>
      <c r="M15" s="9">
        <v>0.1115208496878</v>
      </c>
      <c r="N15" s="9">
        <v>0.4266046502127</v>
      </c>
      <c r="O15" s="9">
        <v>9.1517655249379992E-2</v>
      </c>
      <c r="P15" s="9">
        <v>0.18119440758329999</v>
      </c>
      <c r="Q15" s="9">
        <v>9.0747395547169998E-2</v>
      </c>
      <c r="R15" s="9">
        <v>9.0007533612140006E-2</v>
      </c>
      <c r="S15" s="9">
        <v>4.9734282853720002E-2</v>
      </c>
      <c r="T15" s="9">
        <v>5.2098695528460012E-2</v>
      </c>
      <c r="U15" s="9">
        <v>0.1282122730885</v>
      </c>
      <c r="V15" s="9">
        <v>0</v>
      </c>
      <c r="W15" s="9">
        <v>0</v>
      </c>
      <c r="X15" s="9">
        <v>0.14901295023200001</v>
      </c>
      <c r="Y15" s="9">
        <v>0.15627978195369999</v>
      </c>
      <c r="Z15" s="9">
        <v>0.2345348866311</v>
      </c>
      <c r="AA15" s="9">
        <v>0</v>
      </c>
      <c r="AB15" s="9">
        <v>0</v>
      </c>
      <c r="AC15" s="9">
        <v>0</v>
      </c>
      <c r="AD15" s="9">
        <v>4.9634483849309997E-2</v>
      </c>
      <c r="AE15" s="9">
        <v>0.15831374437369999</v>
      </c>
      <c r="AF15" s="9">
        <v>9.4889598562189995E-2</v>
      </c>
      <c r="AG15" s="9">
        <v>4.9425779927359997E-2</v>
      </c>
      <c r="AH15" s="9">
        <v>0.33913829015250002</v>
      </c>
      <c r="AI15" s="9">
        <v>6.0973483017830003E-2</v>
      </c>
      <c r="AJ15" s="9">
        <v>0.34537529818200002</v>
      </c>
      <c r="AK15" s="9">
        <v>0.35873384393430002</v>
      </c>
      <c r="AL15" s="9">
        <v>6.6832554520109999E-2</v>
      </c>
      <c r="AM15" s="9">
        <v>2.595122299436E-2</v>
      </c>
      <c r="AN15" s="9">
        <v>5.9307107616960002E-2</v>
      </c>
      <c r="AO15" s="9">
        <v>0</v>
      </c>
      <c r="AP15" s="9">
        <v>0</v>
      </c>
      <c r="AQ15" s="9">
        <v>0</v>
      </c>
      <c r="AR15" s="9">
        <v>7.9328851961469993E-2</v>
      </c>
      <c r="AS15" s="8"/>
    </row>
    <row r="16" spans="1:45" x14ac:dyDescent="0.2">
      <c r="A16" s="24"/>
      <c r="B16" s="24"/>
      <c r="C16" s="10">
        <v>45</v>
      </c>
      <c r="D16" s="10">
        <v>8</v>
      </c>
      <c r="E16" s="10">
        <v>8</v>
      </c>
      <c r="F16" s="10">
        <v>9</v>
      </c>
      <c r="G16" s="10">
        <v>10</v>
      </c>
      <c r="H16" s="10">
        <v>10</v>
      </c>
      <c r="I16" s="10">
        <v>24</v>
      </c>
      <c r="J16" s="10">
        <v>19</v>
      </c>
      <c r="K16" s="10">
        <v>19</v>
      </c>
      <c r="L16" s="10">
        <v>12</v>
      </c>
      <c r="M16" s="10">
        <v>10</v>
      </c>
      <c r="N16" s="10">
        <v>3</v>
      </c>
      <c r="O16" s="10">
        <v>5</v>
      </c>
      <c r="P16" s="10">
        <v>5</v>
      </c>
      <c r="Q16" s="10">
        <v>6</v>
      </c>
      <c r="R16" s="10">
        <v>7</v>
      </c>
      <c r="S16" s="10">
        <v>5</v>
      </c>
      <c r="T16" s="10">
        <v>6</v>
      </c>
      <c r="U16" s="10">
        <v>11</v>
      </c>
      <c r="V16" s="10">
        <v>0</v>
      </c>
      <c r="W16" s="10">
        <v>0</v>
      </c>
      <c r="X16" s="10">
        <v>5</v>
      </c>
      <c r="Y16" s="10">
        <v>22</v>
      </c>
      <c r="Z16" s="10">
        <v>18</v>
      </c>
      <c r="AA16" s="10">
        <v>0</v>
      </c>
      <c r="AB16" s="10">
        <v>0</v>
      </c>
      <c r="AC16" s="10">
        <v>0</v>
      </c>
      <c r="AD16" s="10">
        <v>7</v>
      </c>
      <c r="AE16" s="10">
        <v>17</v>
      </c>
      <c r="AF16" s="10">
        <v>13</v>
      </c>
      <c r="AG16" s="10">
        <v>5</v>
      </c>
      <c r="AH16" s="10">
        <v>2</v>
      </c>
      <c r="AI16" s="10">
        <v>10</v>
      </c>
      <c r="AJ16" s="10">
        <v>6</v>
      </c>
      <c r="AK16" s="10">
        <v>3</v>
      </c>
      <c r="AL16" s="10">
        <v>2</v>
      </c>
      <c r="AM16" s="10">
        <v>3</v>
      </c>
      <c r="AN16" s="10">
        <v>2</v>
      </c>
      <c r="AO16" s="10">
        <v>0</v>
      </c>
      <c r="AP16" s="10">
        <v>0</v>
      </c>
      <c r="AQ16" s="10">
        <v>0</v>
      </c>
      <c r="AR16" s="10">
        <v>19</v>
      </c>
      <c r="AS16" s="8"/>
    </row>
    <row r="17" spans="1:45" x14ac:dyDescent="0.2">
      <c r="A17" s="24"/>
      <c r="B17" s="24"/>
      <c r="C17" s="11" t="s">
        <v>118</v>
      </c>
      <c r="D17" s="11"/>
      <c r="E17" s="11"/>
      <c r="F17" s="11"/>
      <c r="G17" s="11"/>
      <c r="H17" s="11"/>
      <c r="I17" s="11"/>
      <c r="J17" s="11"/>
      <c r="K17" s="11"/>
      <c r="L17" s="11"/>
      <c r="M17" s="11"/>
      <c r="N17" s="12" t="s">
        <v>119</v>
      </c>
      <c r="O17" s="11"/>
      <c r="P17" s="11"/>
      <c r="Q17" s="11"/>
      <c r="R17" s="11"/>
      <c r="S17" s="11"/>
      <c r="T17" s="11"/>
      <c r="U17" s="11"/>
      <c r="V17" s="11"/>
      <c r="W17" s="11"/>
      <c r="X17" s="12" t="s">
        <v>230</v>
      </c>
      <c r="Y17" s="12" t="s">
        <v>230</v>
      </c>
      <c r="Z17" s="12" t="s">
        <v>358</v>
      </c>
      <c r="AA17" s="11"/>
      <c r="AB17" s="11"/>
      <c r="AC17" s="11"/>
      <c r="AD17" s="11"/>
      <c r="AE17" s="11"/>
      <c r="AF17" s="11"/>
      <c r="AG17" s="11"/>
      <c r="AH17" s="12" t="s">
        <v>119</v>
      </c>
      <c r="AI17" s="11"/>
      <c r="AJ17" s="12" t="s">
        <v>127</v>
      </c>
      <c r="AK17" s="12" t="s">
        <v>124</v>
      </c>
      <c r="AL17" s="11"/>
      <c r="AM17" s="11"/>
      <c r="AN17" s="11"/>
      <c r="AO17" s="11"/>
      <c r="AP17" s="11"/>
      <c r="AQ17" s="11"/>
      <c r="AR17" s="11"/>
      <c r="AS17" s="8"/>
    </row>
    <row r="18" spans="1:45" x14ac:dyDescent="0.2">
      <c r="A18" s="26"/>
      <c r="B18" s="23" t="s">
        <v>429</v>
      </c>
      <c r="C18" s="9">
        <v>5.9165981716559998E-2</v>
      </c>
      <c r="D18" s="9">
        <v>4.4216045053790003E-2</v>
      </c>
      <c r="E18" s="9">
        <v>9.3685490863629997E-2</v>
      </c>
      <c r="F18" s="9">
        <v>0.1395491994784</v>
      </c>
      <c r="G18" s="9">
        <v>2.675965437336E-2</v>
      </c>
      <c r="H18" s="9">
        <v>2.805332670466E-2</v>
      </c>
      <c r="I18" s="9">
        <v>5.8846406297779999E-2</v>
      </c>
      <c r="J18" s="9">
        <v>5.5099235600839999E-2</v>
      </c>
      <c r="K18" s="9">
        <v>5.6857519732900007E-2</v>
      </c>
      <c r="L18" s="9">
        <v>5.1241963916939998E-2</v>
      </c>
      <c r="M18" s="9">
        <v>7.5352418045510003E-2</v>
      </c>
      <c r="N18" s="9">
        <v>0.13343950282139999</v>
      </c>
      <c r="O18" s="9">
        <v>0.1086204852027</v>
      </c>
      <c r="P18" s="9">
        <v>0.10560045829</v>
      </c>
      <c r="Q18" s="9">
        <v>6.5928811395090006E-2</v>
      </c>
      <c r="R18" s="9">
        <v>5.3543601156759997E-2</v>
      </c>
      <c r="S18" s="9">
        <v>5.6251484443599988E-2</v>
      </c>
      <c r="T18" s="9">
        <v>3.8634212666879997E-2</v>
      </c>
      <c r="U18" s="9">
        <v>4.2897053561889997E-2</v>
      </c>
      <c r="V18" s="9">
        <v>0</v>
      </c>
      <c r="W18" s="9">
        <v>0</v>
      </c>
      <c r="X18" s="9">
        <v>0</v>
      </c>
      <c r="Y18" s="9">
        <v>0.30034382420759997</v>
      </c>
      <c r="Z18" s="9">
        <v>0</v>
      </c>
      <c r="AA18" s="9">
        <v>0</v>
      </c>
      <c r="AB18" s="9">
        <v>0</v>
      </c>
      <c r="AC18" s="9">
        <v>0.1062467805822</v>
      </c>
      <c r="AD18" s="9">
        <v>6.5038490732199999E-2</v>
      </c>
      <c r="AE18" s="9">
        <v>8.7410708432869993E-2</v>
      </c>
      <c r="AF18" s="9">
        <v>1.065073309495E-2</v>
      </c>
      <c r="AG18" s="9">
        <v>8.1068722708920002E-2</v>
      </c>
      <c r="AH18" s="9">
        <v>0.16044928048250001</v>
      </c>
      <c r="AI18" s="9">
        <v>1.525758107889E-2</v>
      </c>
      <c r="AJ18" s="9">
        <v>2.2897617494080001E-2</v>
      </c>
      <c r="AK18" s="9">
        <v>4.856828235282E-2</v>
      </c>
      <c r="AL18" s="9">
        <v>5.7500439285210002E-2</v>
      </c>
      <c r="AM18" s="9">
        <v>0.1210115409741</v>
      </c>
      <c r="AN18" s="9">
        <v>0</v>
      </c>
      <c r="AO18" s="9">
        <v>0</v>
      </c>
      <c r="AP18" s="9">
        <v>6.3960477364849999E-2</v>
      </c>
      <c r="AQ18" s="9">
        <v>8.3974457924500007E-2</v>
      </c>
      <c r="AR18" s="9">
        <v>7.2286426570309995E-2</v>
      </c>
      <c r="AS18" s="8"/>
    </row>
    <row r="19" spans="1:45" x14ac:dyDescent="0.2">
      <c r="A19" s="24"/>
      <c r="B19" s="24"/>
      <c r="C19" s="10">
        <v>38</v>
      </c>
      <c r="D19" s="10">
        <v>4</v>
      </c>
      <c r="E19" s="10">
        <v>10</v>
      </c>
      <c r="F19" s="10">
        <v>11</v>
      </c>
      <c r="G19" s="10">
        <v>5</v>
      </c>
      <c r="H19" s="10">
        <v>7</v>
      </c>
      <c r="I19" s="10">
        <v>14</v>
      </c>
      <c r="J19" s="10">
        <v>22</v>
      </c>
      <c r="K19" s="10">
        <v>19</v>
      </c>
      <c r="L19" s="10">
        <v>9</v>
      </c>
      <c r="M19" s="10">
        <v>8</v>
      </c>
      <c r="N19" s="10">
        <v>2</v>
      </c>
      <c r="O19" s="10">
        <v>3</v>
      </c>
      <c r="P19" s="10">
        <v>3</v>
      </c>
      <c r="Q19" s="10">
        <v>10</v>
      </c>
      <c r="R19" s="10">
        <v>7</v>
      </c>
      <c r="S19" s="10">
        <v>4</v>
      </c>
      <c r="T19" s="10">
        <v>6</v>
      </c>
      <c r="U19" s="10">
        <v>5</v>
      </c>
      <c r="V19" s="10">
        <v>0</v>
      </c>
      <c r="W19" s="10">
        <v>0</v>
      </c>
      <c r="X19" s="10">
        <v>0</v>
      </c>
      <c r="Y19" s="10">
        <v>38</v>
      </c>
      <c r="Z19" s="10">
        <v>0</v>
      </c>
      <c r="AA19" s="10">
        <v>0</v>
      </c>
      <c r="AB19" s="10">
        <v>0</v>
      </c>
      <c r="AC19" s="10">
        <v>4</v>
      </c>
      <c r="AD19" s="10">
        <v>5</v>
      </c>
      <c r="AE19" s="10">
        <v>11</v>
      </c>
      <c r="AF19" s="10">
        <v>3</v>
      </c>
      <c r="AG19" s="10">
        <v>14</v>
      </c>
      <c r="AH19" s="10">
        <v>1</v>
      </c>
      <c r="AI19" s="10">
        <v>2</v>
      </c>
      <c r="AJ19" s="10">
        <v>2</v>
      </c>
      <c r="AK19" s="10">
        <v>1</v>
      </c>
      <c r="AL19" s="10">
        <v>2</v>
      </c>
      <c r="AM19" s="10">
        <v>8</v>
      </c>
      <c r="AN19" s="10">
        <v>0</v>
      </c>
      <c r="AO19" s="10">
        <v>0</v>
      </c>
      <c r="AP19" s="10">
        <v>1</v>
      </c>
      <c r="AQ19" s="10">
        <v>1</v>
      </c>
      <c r="AR19" s="10">
        <v>21</v>
      </c>
      <c r="AS19" s="8"/>
    </row>
    <row r="20" spans="1:45" x14ac:dyDescent="0.2">
      <c r="A20" s="24"/>
      <c r="B20" s="24"/>
      <c r="C20" s="11" t="s">
        <v>118</v>
      </c>
      <c r="D20" s="11"/>
      <c r="E20" s="11"/>
      <c r="F20" s="12" t="s">
        <v>218</v>
      </c>
      <c r="G20" s="11"/>
      <c r="H20" s="11"/>
      <c r="I20" s="11"/>
      <c r="J20" s="11"/>
      <c r="K20" s="11"/>
      <c r="L20" s="11"/>
      <c r="M20" s="11"/>
      <c r="N20" s="11"/>
      <c r="O20" s="11"/>
      <c r="P20" s="11"/>
      <c r="Q20" s="11"/>
      <c r="R20" s="11"/>
      <c r="S20" s="11"/>
      <c r="T20" s="11"/>
      <c r="U20" s="11"/>
      <c r="V20" s="11"/>
      <c r="W20" s="11"/>
      <c r="X20" s="11"/>
      <c r="Y20" s="12" t="s">
        <v>430</v>
      </c>
      <c r="Z20" s="11"/>
      <c r="AA20" s="11"/>
      <c r="AB20" s="11"/>
      <c r="AC20" s="12" t="s">
        <v>133</v>
      </c>
      <c r="AD20" s="11"/>
      <c r="AE20" s="12" t="s">
        <v>133</v>
      </c>
      <c r="AF20" s="11"/>
      <c r="AG20" s="12" t="s">
        <v>133</v>
      </c>
      <c r="AH20" s="12" t="s">
        <v>133</v>
      </c>
      <c r="AI20" s="11"/>
      <c r="AJ20" s="11"/>
      <c r="AK20" s="11"/>
      <c r="AL20" s="11"/>
      <c r="AM20" s="11"/>
      <c r="AN20" s="11"/>
      <c r="AO20" s="11"/>
      <c r="AP20" s="11"/>
      <c r="AQ20" s="11"/>
      <c r="AR20" s="11"/>
      <c r="AS20" s="8"/>
    </row>
    <row r="21" spans="1:45" x14ac:dyDescent="0.2">
      <c r="A21" s="26"/>
      <c r="B21" s="23" t="s">
        <v>105</v>
      </c>
      <c r="C21" s="9">
        <v>6.5035079529860004E-3</v>
      </c>
      <c r="D21" s="9">
        <v>1.288100304683E-2</v>
      </c>
      <c r="E21" s="9">
        <v>5.0061739365220006E-3</v>
      </c>
      <c r="F21" s="9">
        <v>7.1807467614550006E-3</v>
      </c>
      <c r="G21" s="9">
        <v>7.0959154037289994E-3</v>
      </c>
      <c r="H21" s="9">
        <v>3.234131985014E-3</v>
      </c>
      <c r="I21" s="9">
        <v>1.0521441059949999E-2</v>
      </c>
      <c r="J21" s="9">
        <v>2.0094440155469999E-3</v>
      </c>
      <c r="K21" s="9">
        <v>9.5638966585510007E-3</v>
      </c>
      <c r="L21" s="9">
        <v>0</v>
      </c>
      <c r="M21" s="9">
        <v>1.090775615689E-2</v>
      </c>
      <c r="N21" s="9">
        <v>0</v>
      </c>
      <c r="O21" s="9">
        <v>2.1508625459860001E-2</v>
      </c>
      <c r="P21" s="9">
        <v>0</v>
      </c>
      <c r="Q21" s="9">
        <v>0</v>
      </c>
      <c r="R21" s="9">
        <v>2.8674127419170001E-2</v>
      </c>
      <c r="S21" s="9">
        <v>6.2211667453290001E-3</v>
      </c>
      <c r="T21" s="9">
        <v>0</v>
      </c>
      <c r="U21" s="9">
        <v>0</v>
      </c>
      <c r="V21" s="9">
        <v>0</v>
      </c>
      <c r="W21" s="9">
        <v>0</v>
      </c>
      <c r="X21" s="9">
        <v>0</v>
      </c>
      <c r="Y21" s="9">
        <v>3.3013708091959998E-2</v>
      </c>
      <c r="Z21" s="9">
        <v>0</v>
      </c>
      <c r="AA21" s="9">
        <v>0</v>
      </c>
      <c r="AB21" s="9">
        <v>0</v>
      </c>
      <c r="AC21" s="9">
        <v>0</v>
      </c>
      <c r="AD21" s="9">
        <v>0</v>
      </c>
      <c r="AE21" s="9">
        <v>2.1291665658220001E-2</v>
      </c>
      <c r="AF21" s="9">
        <v>3.4326809158570001E-3</v>
      </c>
      <c r="AG21" s="9">
        <v>0</v>
      </c>
      <c r="AH21" s="9">
        <v>9.6380045816129994E-2</v>
      </c>
      <c r="AI21" s="9">
        <v>0</v>
      </c>
      <c r="AJ21" s="9">
        <v>1.360885811219E-2</v>
      </c>
      <c r="AK21" s="9">
        <v>0</v>
      </c>
      <c r="AL21" s="9">
        <v>0</v>
      </c>
      <c r="AM21" s="9">
        <v>2.795808954377E-2</v>
      </c>
      <c r="AN21" s="9">
        <v>0</v>
      </c>
      <c r="AO21" s="9">
        <v>0</v>
      </c>
      <c r="AP21" s="9">
        <v>6.4943532480790003E-2</v>
      </c>
      <c r="AQ21" s="9">
        <v>0</v>
      </c>
      <c r="AR21" s="9">
        <v>0</v>
      </c>
      <c r="AS21" s="8"/>
    </row>
    <row r="22" spans="1:45" x14ac:dyDescent="0.2">
      <c r="A22" s="24"/>
      <c r="B22" s="24"/>
      <c r="C22" s="10">
        <v>5</v>
      </c>
      <c r="D22" s="10">
        <v>1</v>
      </c>
      <c r="E22" s="10">
        <v>1</v>
      </c>
      <c r="F22" s="10">
        <v>1</v>
      </c>
      <c r="G22" s="10">
        <v>1</v>
      </c>
      <c r="H22" s="10">
        <v>1</v>
      </c>
      <c r="I22" s="10">
        <v>4</v>
      </c>
      <c r="J22" s="10">
        <v>1</v>
      </c>
      <c r="K22" s="10">
        <v>4</v>
      </c>
      <c r="L22" s="10">
        <v>0</v>
      </c>
      <c r="M22" s="10">
        <v>1</v>
      </c>
      <c r="N22" s="10">
        <v>0</v>
      </c>
      <c r="O22" s="10">
        <v>2</v>
      </c>
      <c r="P22" s="10">
        <v>0</v>
      </c>
      <c r="Q22" s="10">
        <v>0</v>
      </c>
      <c r="R22" s="10">
        <v>2</v>
      </c>
      <c r="S22" s="10">
        <v>1</v>
      </c>
      <c r="T22" s="10">
        <v>0</v>
      </c>
      <c r="U22" s="10">
        <v>0</v>
      </c>
      <c r="V22" s="10">
        <v>0</v>
      </c>
      <c r="W22" s="10">
        <v>0</v>
      </c>
      <c r="X22" s="10">
        <v>0</v>
      </c>
      <c r="Y22" s="10">
        <v>5</v>
      </c>
      <c r="Z22" s="10">
        <v>0</v>
      </c>
      <c r="AA22" s="10">
        <v>0</v>
      </c>
      <c r="AB22" s="10">
        <v>0</v>
      </c>
      <c r="AC22" s="10">
        <v>0</v>
      </c>
      <c r="AD22" s="10">
        <v>0</v>
      </c>
      <c r="AE22" s="10">
        <v>3</v>
      </c>
      <c r="AF22" s="10">
        <v>1</v>
      </c>
      <c r="AG22" s="10">
        <v>0</v>
      </c>
      <c r="AH22" s="10">
        <v>1</v>
      </c>
      <c r="AI22" s="10">
        <v>0</v>
      </c>
      <c r="AJ22" s="10">
        <v>1</v>
      </c>
      <c r="AK22" s="10">
        <v>0</v>
      </c>
      <c r="AL22" s="10">
        <v>0</v>
      </c>
      <c r="AM22" s="10">
        <v>2</v>
      </c>
      <c r="AN22" s="10">
        <v>0</v>
      </c>
      <c r="AO22" s="10">
        <v>0</v>
      </c>
      <c r="AP22" s="10">
        <v>2</v>
      </c>
      <c r="AQ22" s="10">
        <v>0</v>
      </c>
      <c r="AR22" s="10">
        <v>0</v>
      </c>
      <c r="AS22" s="8"/>
    </row>
    <row r="23" spans="1:45" x14ac:dyDescent="0.2">
      <c r="A23" s="24"/>
      <c r="B23" s="24"/>
      <c r="C23" s="11" t="s">
        <v>118</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2" t="s">
        <v>129</v>
      </c>
      <c r="AI23" s="11"/>
      <c r="AJ23" s="11"/>
      <c r="AK23" s="11"/>
      <c r="AL23" s="11"/>
      <c r="AM23" s="11"/>
      <c r="AN23" s="11"/>
      <c r="AO23" s="11"/>
      <c r="AP23" s="12" t="s">
        <v>431</v>
      </c>
      <c r="AQ23" s="11"/>
      <c r="AR23" s="11"/>
      <c r="AS23" s="8"/>
    </row>
    <row r="24" spans="1:45" x14ac:dyDescent="0.2">
      <c r="A24" s="26"/>
      <c r="B24" s="23" t="s">
        <v>56</v>
      </c>
      <c r="C24" s="9">
        <v>1</v>
      </c>
      <c r="D24" s="9">
        <v>1</v>
      </c>
      <c r="E24" s="9">
        <v>1</v>
      </c>
      <c r="F24" s="9">
        <v>1</v>
      </c>
      <c r="G24" s="9">
        <v>1</v>
      </c>
      <c r="H24" s="9">
        <v>1</v>
      </c>
      <c r="I24" s="9">
        <v>1</v>
      </c>
      <c r="J24" s="9">
        <v>1</v>
      </c>
      <c r="K24" s="9">
        <v>1</v>
      </c>
      <c r="L24" s="9">
        <v>1</v>
      </c>
      <c r="M24" s="9">
        <v>1</v>
      </c>
      <c r="N24" s="9">
        <v>1</v>
      </c>
      <c r="O24" s="9">
        <v>1</v>
      </c>
      <c r="P24" s="9">
        <v>1</v>
      </c>
      <c r="Q24" s="9">
        <v>1</v>
      </c>
      <c r="R24" s="9">
        <v>1</v>
      </c>
      <c r="S24" s="9">
        <v>1</v>
      </c>
      <c r="T24" s="9">
        <v>1</v>
      </c>
      <c r="U24" s="9">
        <v>1</v>
      </c>
      <c r="V24" s="9">
        <v>1</v>
      </c>
      <c r="W24" s="9">
        <v>1</v>
      </c>
      <c r="X24" s="9">
        <v>1</v>
      </c>
      <c r="Y24" s="9">
        <v>1</v>
      </c>
      <c r="Z24" s="9">
        <v>1</v>
      </c>
      <c r="AA24" s="9">
        <v>1</v>
      </c>
      <c r="AB24" s="9">
        <v>1</v>
      </c>
      <c r="AC24" s="9">
        <v>1</v>
      </c>
      <c r="AD24" s="9">
        <v>1</v>
      </c>
      <c r="AE24" s="9">
        <v>1</v>
      </c>
      <c r="AF24" s="9">
        <v>1</v>
      </c>
      <c r="AG24" s="9">
        <v>1</v>
      </c>
      <c r="AH24" s="9">
        <v>1</v>
      </c>
      <c r="AI24" s="9">
        <v>1</v>
      </c>
      <c r="AJ24" s="9">
        <v>1</v>
      </c>
      <c r="AK24" s="9">
        <v>1</v>
      </c>
      <c r="AL24" s="9">
        <v>1</v>
      </c>
      <c r="AM24" s="9">
        <v>1</v>
      </c>
      <c r="AN24" s="9">
        <v>1</v>
      </c>
      <c r="AO24" s="9">
        <v>1</v>
      </c>
      <c r="AP24" s="9">
        <v>1</v>
      </c>
      <c r="AQ24" s="9">
        <v>1</v>
      </c>
      <c r="AR24" s="9">
        <v>1</v>
      </c>
      <c r="AS24" s="8"/>
    </row>
    <row r="25" spans="1:45" x14ac:dyDescent="0.2">
      <c r="A25" s="24"/>
      <c r="B25" s="24"/>
      <c r="C25" s="10">
        <v>750</v>
      </c>
      <c r="D25" s="10">
        <v>69</v>
      </c>
      <c r="E25" s="10">
        <v>140</v>
      </c>
      <c r="F25" s="10">
        <v>137</v>
      </c>
      <c r="G25" s="10">
        <v>158</v>
      </c>
      <c r="H25" s="10">
        <v>232</v>
      </c>
      <c r="I25" s="10">
        <v>408</v>
      </c>
      <c r="J25" s="10">
        <v>334</v>
      </c>
      <c r="K25" s="10">
        <v>362</v>
      </c>
      <c r="L25" s="10">
        <v>245</v>
      </c>
      <c r="M25" s="10">
        <v>128</v>
      </c>
      <c r="N25" s="10">
        <v>9</v>
      </c>
      <c r="O25" s="10">
        <v>51</v>
      </c>
      <c r="P25" s="10">
        <v>35</v>
      </c>
      <c r="Q25" s="10">
        <v>147</v>
      </c>
      <c r="R25" s="10">
        <v>88</v>
      </c>
      <c r="S25" s="10">
        <v>117</v>
      </c>
      <c r="T25" s="10">
        <v>179</v>
      </c>
      <c r="U25" s="10">
        <v>133</v>
      </c>
      <c r="V25" s="10">
        <v>59</v>
      </c>
      <c r="W25" s="10">
        <v>40</v>
      </c>
      <c r="X25" s="10">
        <v>36</v>
      </c>
      <c r="Y25" s="10">
        <v>128</v>
      </c>
      <c r="Z25" s="10">
        <v>127</v>
      </c>
      <c r="AA25" s="10">
        <v>80</v>
      </c>
      <c r="AB25" s="10">
        <v>280</v>
      </c>
      <c r="AC25" s="10">
        <v>39</v>
      </c>
      <c r="AD25" s="10">
        <v>104</v>
      </c>
      <c r="AE25" s="10">
        <v>134</v>
      </c>
      <c r="AF25" s="10">
        <v>274</v>
      </c>
      <c r="AG25" s="10">
        <v>190</v>
      </c>
      <c r="AH25" s="10">
        <v>7</v>
      </c>
      <c r="AI25" s="10">
        <v>144</v>
      </c>
      <c r="AJ25" s="10">
        <v>40</v>
      </c>
      <c r="AK25" s="10">
        <v>14</v>
      </c>
      <c r="AL25" s="10">
        <v>29</v>
      </c>
      <c r="AM25" s="10">
        <v>93</v>
      </c>
      <c r="AN25" s="10">
        <v>36</v>
      </c>
      <c r="AO25" s="10">
        <v>3</v>
      </c>
      <c r="AP25" s="10">
        <v>24</v>
      </c>
      <c r="AQ25" s="10">
        <v>6</v>
      </c>
      <c r="AR25" s="10">
        <v>361</v>
      </c>
      <c r="AS25" s="8"/>
    </row>
    <row r="26" spans="1:45" x14ac:dyDescent="0.2">
      <c r="A26" s="24"/>
      <c r="B26" s="24"/>
      <c r="C26" s="11" t="s">
        <v>118</v>
      </c>
      <c r="D26" s="11" t="s">
        <v>118</v>
      </c>
      <c r="E26" s="11" t="s">
        <v>118</v>
      </c>
      <c r="F26" s="11" t="s">
        <v>118</v>
      </c>
      <c r="G26" s="11" t="s">
        <v>118</v>
      </c>
      <c r="H26" s="11" t="s">
        <v>118</v>
      </c>
      <c r="I26" s="11" t="s">
        <v>118</v>
      </c>
      <c r="J26" s="11" t="s">
        <v>118</v>
      </c>
      <c r="K26" s="11" t="s">
        <v>118</v>
      </c>
      <c r="L26" s="11" t="s">
        <v>118</v>
      </c>
      <c r="M26" s="11" t="s">
        <v>118</v>
      </c>
      <c r="N26" s="11" t="s">
        <v>118</v>
      </c>
      <c r="O26" s="11" t="s">
        <v>118</v>
      </c>
      <c r="P26" s="11" t="s">
        <v>118</v>
      </c>
      <c r="Q26" s="11" t="s">
        <v>118</v>
      </c>
      <c r="R26" s="11" t="s">
        <v>118</v>
      </c>
      <c r="S26" s="11" t="s">
        <v>118</v>
      </c>
      <c r="T26" s="11" t="s">
        <v>118</v>
      </c>
      <c r="U26" s="11" t="s">
        <v>118</v>
      </c>
      <c r="V26" s="11" t="s">
        <v>118</v>
      </c>
      <c r="W26" s="11" t="s">
        <v>118</v>
      </c>
      <c r="X26" s="11" t="s">
        <v>118</v>
      </c>
      <c r="Y26" s="11" t="s">
        <v>118</v>
      </c>
      <c r="Z26" s="11" t="s">
        <v>118</v>
      </c>
      <c r="AA26" s="11" t="s">
        <v>118</v>
      </c>
      <c r="AB26" s="11" t="s">
        <v>118</v>
      </c>
      <c r="AC26" s="11" t="s">
        <v>118</v>
      </c>
      <c r="AD26" s="11" t="s">
        <v>118</v>
      </c>
      <c r="AE26" s="11" t="s">
        <v>118</v>
      </c>
      <c r="AF26" s="11" t="s">
        <v>118</v>
      </c>
      <c r="AG26" s="11" t="s">
        <v>118</v>
      </c>
      <c r="AH26" s="11" t="s">
        <v>118</v>
      </c>
      <c r="AI26" s="11" t="s">
        <v>118</v>
      </c>
      <c r="AJ26" s="11" t="s">
        <v>118</v>
      </c>
      <c r="AK26" s="11" t="s">
        <v>118</v>
      </c>
      <c r="AL26" s="11" t="s">
        <v>118</v>
      </c>
      <c r="AM26" s="11" t="s">
        <v>118</v>
      </c>
      <c r="AN26" s="11" t="s">
        <v>118</v>
      </c>
      <c r="AO26" s="11" t="s">
        <v>118</v>
      </c>
      <c r="AP26" s="11" t="s">
        <v>118</v>
      </c>
      <c r="AQ26" s="11" t="s">
        <v>118</v>
      </c>
      <c r="AR26" s="11" t="s">
        <v>118</v>
      </c>
      <c r="AS26" s="8"/>
    </row>
    <row r="27" spans="1:45" x14ac:dyDescent="0.2">
      <c r="A27" s="13" t="s">
        <v>432</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20"/>
    </row>
    <row r="28" spans="1:45" x14ac:dyDescent="0.2">
      <c r="A28" s="15" t="s">
        <v>135</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row>
  </sheetData>
  <mergeCells count="18">
    <mergeCell ref="B15:B17"/>
    <mergeCell ref="B18:B20"/>
    <mergeCell ref="B21:B23"/>
    <mergeCell ref="B24:B26"/>
    <mergeCell ref="AP2:AR2"/>
    <mergeCell ref="A2:C2"/>
    <mergeCell ref="A3:B5"/>
    <mergeCell ref="B6:B8"/>
    <mergeCell ref="B9:B11"/>
    <mergeCell ref="A6:A26"/>
    <mergeCell ref="AI3:AR3"/>
    <mergeCell ref="D3:H3"/>
    <mergeCell ref="I3:J3"/>
    <mergeCell ref="K3:N3"/>
    <mergeCell ref="O3:U3"/>
    <mergeCell ref="V3:AB3"/>
    <mergeCell ref="AC3:AH3"/>
    <mergeCell ref="B12:B14"/>
  </mergeCells>
  <hyperlinks>
    <hyperlink ref="A1" location="'TOC'!A1:A1" display="Back to TOC" xr:uid="{00000000-0004-0000-1E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19"/>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2"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136</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32"/>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32"/>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137</v>
      </c>
      <c r="B6" s="23" t="s">
        <v>138</v>
      </c>
      <c r="C6" s="9">
        <v>1</v>
      </c>
      <c r="D6" s="9">
        <v>1</v>
      </c>
      <c r="E6" s="9">
        <v>1</v>
      </c>
      <c r="F6" s="9">
        <v>1</v>
      </c>
      <c r="G6" s="9">
        <v>1</v>
      </c>
      <c r="H6" s="9">
        <v>1</v>
      </c>
      <c r="I6" s="9">
        <v>1</v>
      </c>
      <c r="J6" s="9">
        <v>1</v>
      </c>
      <c r="K6" s="9">
        <v>1</v>
      </c>
      <c r="L6" s="9">
        <v>1</v>
      </c>
      <c r="M6" s="9">
        <v>1</v>
      </c>
      <c r="N6" s="9">
        <v>1</v>
      </c>
      <c r="O6" s="9">
        <v>1</v>
      </c>
      <c r="P6" s="9">
        <v>1</v>
      </c>
      <c r="Q6" s="9">
        <v>1</v>
      </c>
      <c r="R6" s="9">
        <v>1</v>
      </c>
      <c r="S6" s="9">
        <v>1</v>
      </c>
      <c r="T6" s="9">
        <v>1</v>
      </c>
      <c r="U6" s="9">
        <v>1</v>
      </c>
      <c r="V6" s="9">
        <v>1</v>
      </c>
      <c r="W6" s="9">
        <v>1</v>
      </c>
      <c r="X6" s="9">
        <v>1</v>
      </c>
      <c r="Y6" s="9">
        <v>1</v>
      </c>
      <c r="Z6" s="9">
        <v>1</v>
      </c>
      <c r="AA6" s="9">
        <v>1</v>
      </c>
      <c r="AB6" s="9">
        <v>1</v>
      </c>
      <c r="AC6" s="9">
        <v>1</v>
      </c>
      <c r="AD6" s="9">
        <v>1</v>
      </c>
      <c r="AE6" s="9">
        <v>1</v>
      </c>
      <c r="AF6" s="9">
        <v>1</v>
      </c>
      <c r="AG6" s="9">
        <v>1</v>
      </c>
      <c r="AH6" s="9">
        <v>1</v>
      </c>
      <c r="AI6" s="9">
        <v>1</v>
      </c>
      <c r="AJ6" s="9">
        <v>1</v>
      </c>
      <c r="AK6" s="9">
        <v>1</v>
      </c>
      <c r="AL6" s="9">
        <v>1</v>
      </c>
      <c r="AM6" s="9">
        <v>1</v>
      </c>
      <c r="AN6" s="9">
        <v>1</v>
      </c>
      <c r="AO6" s="9">
        <v>1</v>
      </c>
      <c r="AP6" s="9">
        <v>1</v>
      </c>
      <c r="AQ6" s="9">
        <v>1</v>
      </c>
      <c r="AR6" s="9">
        <v>1</v>
      </c>
      <c r="AS6" s="8"/>
    </row>
    <row r="7" spans="1:45" x14ac:dyDescent="0.2">
      <c r="A7" s="32"/>
      <c r="B7" s="24"/>
      <c r="C7" s="10">
        <v>751</v>
      </c>
      <c r="D7" s="10">
        <v>69</v>
      </c>
      <c r="E7" s="10">
        <v>140</v>
      </c>
      <c r="F7" s="10">
        <v>137</v>
      </c>
      <c r="G7" s="10">
        <v>158</v>
      </c>
      <c r="H7" s="10">
        <v>232</v>
      </c>
      <c r="I7" s="10">
        <v>409</v>
      </c>
      <c r="J7" s="10">
        <v>334</v>
      </c>
      <c r="K7" s="10">
        <v>363</v>
      </c>
      <c r="L7" s="10">
        <v>245</v>
      </c>
      <c r="M7" s="10">
        <v>128</v>
      </c>
      <c r="N7" s="10">
        <v>9</v>
      </c>
      <c r="O7" s="10">
        <v>51</v>
      </c>
      <c r="P7" s="10">
        <v>35</v>
      </c>
      <c r="Q7" s="10">
        <v>147</v>
      </c>
      <c r="R7" s="10">
        <v>88</v>
      </c>
      <c r="S7" s="10">
        <v>118</v>
      </c>
      <c r="T7" s="10">
        <v>179</v>
      </c>
      <c r="U7" s="10">
        <v>133</v>
      </c>
      <c r="V7" s="10">
        <v>59</v>
      </c>
      <c r="W7" s="10">
        <v>40</v>
      </c>
      <c r="X7" s="10">
        <v>36</v>
      </c>
      <c r="Y7" s="10">
        <v>129</v>
      </c>
      <c r="Z7" s="10">
        <v>127</v>
      </c>
      <c r="AA7" s="10">
        <v>80</v>
      </c>
      <c r="AB7" s="10">
        <v>280</v>
      </c>
      <c r="AC7" s="10">
        <v>39</v>
      </c>
      <c r="AD7" s="10">
        <v>104</v>
      </c>
      <c r="AE7" s="10">
        <v>134</v>
      </c>
      <c r="AF7" s="10">
        <v>274</v>
      </c>
      <c r="AG7" s="10">
        <v>190</v>
      </c>
      <c r="AH7" s="10">
        <v>7</v>
      </c>
      <c r="AI7" s="10">
        <v>144</v>
      </c>
      <c r="AJ7" s="10">
        <v>40</v>
      </c>
      <c r="AK7" s="10">
        <v>14</v>
      </c>
      <c r="AL7" s="10">
        <v>29</v>
      </c>
      <c r="AM7" s="10">
        <v>93</v>
      </c>
      <c r="AN7" s="10">
        <v>36</v>
      </c>
      <c r="AO7" s="10">
        <v>3</v>
      </c>
      <c r="AP7" s="10">
        <v>24</v>
      </c>
      <c r="AQ7" s="10">
        <v>6</v>
      </c>
      <c r="AR7" s="10">
        <v>362</v>
      </c>
      <c r="AS7" s="8"/>
    </row>
    <row r="8" spans="1:45" x14ac:dyDescent="0.2">
      <c r="A8" s="32"/>
      <c r="B8" s="24"/>
      <c r="C8" s="11" t="s">
        <v>118</v>
      </c>
      <c r="D8" s="11" t="s">
        <v>118</v>
      </c>
      <c r="E8" s="11" t="s">
        <v>118</v>
      </c>
      <c r="F8" s="11" t="s">
        <v>118</v>
      </c>
      <c r="G8" s="11" t="s">
        <v>118</v>
      </c>
      <c r="H8" s="11" t="s">
        <v>118</v>
      </c>
      <c r="I8" s="11" t="s">
        <v>118</v>
      </c>
      <c r="J8" s="11" t="s">
        <v>118</v>
      </c>
      <c r="K8" s="11" t="s">
        <v>118</v>
      </c>
      <c r="L8" s="11" t="s">
        <v>118</v>
      </c>
      <c r="M8" s="11" t="s">
        <v>118</v>
      </c>
      <c r="N8" s="11" t="s">
        <v>118</v>
      </c>
      <c r="O8" s="11" t="s">
        <v>118</v>
      </c>
      <c r="P8" s="11" t="s">
        <v>118</v>
      </c>
      <c r="Q8" s="11" t="s">
        <v>118</v>
      </c>
      <c r="R8" s="11" t="s">
        <v>118</v>
      </c>
      <c r="S8" s="11" t="s">
        <v>118</v>
      </c>
      <c r="T8" s="11" t="s">
        <v>118</v>
      </c>
      <c r="U8" s="11" t="s">
        <v>118</v>
      </c>
      <c r="V8" s="11" t="s">
        <v>118</v>
      </c>
      <c r="W8" s="11" t="s">
        <v>118</v>
      </c>
      <c r="X8" s="11" t="s">
        <v>118</v>
      </c>
      <c r="Y8" s="11" t="s">
        <v>118</v>
      </c>
      <c r="Z8" s="11" t="s">
        <v>118</v>
      </c>
      <c r="AA8" s="11" t="s">
        <v>118</v>
      </c>
      <c r="AB8" s="11" t="s">
        <v>118</v>
      </c>
      <c r="AC8" s="11" t="s">
        <v>118</v>
      </c>
      <c r="AD8" s="11" t="s">
        <v>118</v>
      </c>
      <c r="AE8" s="11" t="s">
        <v>118</v>
      </c>
      <c r="AF8" s="11" t="s">
        <v>118</v>
      </c>
      <c r="AG8" s="11" t="s">
        <v>118</v>
      </c>
      <c r="AH8" s="11" t="s">
        <v>118</v>
      </c>
      <c r="AI8" s="11" t="s">
        <v>118</v>
      </c>
      <c r="AJ8" s="11" t="s">
        <v>118</v>
      </c>
      <c r="AK8" s="11" t="s">
        <v>118</v>
      </c>
      <c r="AL8" s="11" t="s">
        <v>118</v>
      </c>
      <c r="AM8" s="11" t="s">
        <v>118</v>
      </c>
      <c r="AN8" s="11" t="s">
        <v>118</v>
      </c>
      <c r="AO8" s="11" t="s">
        <v>118</v>
      </c>
      <c r="AP8" s="11" t="s">
        <v>118</v>
      </c>
      <c r="AQ8" s="11" t="s">
        <v>118</v>
      </c>
      <c r="AR8" s="11" t="s">
        <v>118</v>
      </c>
      <c r="AS8" s="8"/>
    </row>
    <row r="9" spans="1:45" x14ac:dyDescent="0.2">
      <c r="A9" s="26"/>
      <c r="B9" s="23" t="s">
        <v>139</v>
      </c>
      <c r="C9" s="9">
        <v>0</v>
      </c>
      <c r="D9" s="9">
        <v>0</v>
      </c>
      <c r="E9" s="9">
        <v>0</v>
      </c>
      <c r="F9" s="9">
        <v>0</v>
      </c>
      <c r="G9" s="9">
        <v>0</v>
      </c>
      <c r="H9" s="9">
        <v>0</v>
      </c>
      <c r="I9" s="9">
        <v>0</v>
      </c>
      <c r="J9" s="9">
        <v>0</v>
      </c>
      <c r="K9" s="9">
        <v>0</v>
      </c>
      <c r="L9" s="9">
        <v>0</v>
      </c>
      <c r="M9" s="9">
        <v>0</v>
      </c>
      <c r="N9" s="9">
        <v>0</v>
      </c>
      <c r="O9" s="9">
        <v>0</v>
      </c>
      <c r="P9" s="9">
        <v>0</v>
      </c>
      <c r="Q9" s="9">
        <v>0</v>
      </c>
      <c r="R9" s="9">
        <v>0</v>
      </c>
      <c r="S9" s="9">
        <v>0</v>
      </c>
      <c r="T9" s="9">
        <v>0</v>
      </c>
      <c r="U9" s="9">
        <v>0</v>
      </c>
      <c r="V9" s="9">
        <v>0</v>
      </c>
      <c r="W9" s="9">
        <v>0</v>
      </c>
      <c r="X9" s="9">
        <v>0</v>
      </c>
      <c r="Y9" s="9">
        <v>0</v>
      </c>
      <c r="Z9" s="9">
        <v>0</v>
      </c>
      <c r="AA9" s="9">
        <v>0</v>
      </c>
      <c r="AB9" s="9">
        <v>0</v>
      </c>
      <c r="AC9" s="9">
        <v>0</v>
      </c>
      <c r="AD9" s="9">
        <v>0</v>
      </c>
      <c r="AE9" s="9">
        <v>0</v>
      </c>
      <c r="AF9" s="9">
        <v>0</v>
      </c>
      <c r="AG9" s="9">
        <v>0</v>
      </c>
      <c r="AH9" s="9">
        <v>0</v>
      </c>
      <c r="AI9" s="9">
        <v>0</v>
      </c>
      <c r="AJ9" s="9">
        <v>0</v>
      </c>
      <c r="AK9" s="9">
        <v>0</v>
      </c>
      <c r="AL9" s="9">
        <v>0</v>
      </c>
      <c r="AM9" s="9">
        <v>0</v>
      </c>
      <c r="AN9" s="9">
        <v>0</v>
      </c>
      <c r="AO9" s="9">
        <v>0</v>
      </c>
      <c r="AP9" s="9">
        <v>0</v>
      </c>
      <c r="AQ9" s="9">
        <v>0</v>
      </c>
      <c r="AR9" s="9">
        <v>0</v>
      </c>
      <c r="AS9" s="8"/>
    </row>
    <row r="10" spans="1:45" x14ac:dyDescent="0.2">
      <c r="A10" s="32"/>
      <c r="B10" s="24"/>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8"/>
    </row>
    <row r="11" spans="1:45" x14ac:dyDescent="0.2">
      <c r="A11" s="32"/>
      <c r="B11" s="24"/>
      <c r="C11" s="11" t="s">
        <v>118</v>
      </c>
      <c r="D11" s="11" t="s">
        <v>118</v>
      </c>
      <c r="E11" s="11" t="s">
        <v>118</v>
      </c>
      <c r="F11" s="11" t="s">
        <v>118</v>
      </c>
      <c r="G11" s="11" t="s">
        <v>118</v>
      </c>
      <c r="H11" s="11" t="s">
        <v>118</v>
      </c>
      <c r="I11" s="11" t="s">
        <v>118</v>
      </c>
      <c r="J11" s="11" t="s">
        <v>118</v>
      </c>
      <c r="K11" s="11" t="s">
        <v>118</v>
      </c>
      <c r="L11" s="11" t="s">
        <v>118</v>
      </c>
      <c r="M11" s="11" t="s">
        <v>118</v>
      </c>
      <c r="N11" s="11" t="s">
        <v>118</v>
      </c>
      <c r="O11" s="11" t="s">
        <v>118</v>
      </c>
      <c r="P11" s="11" t="s">
        <v>118</v>
      </c>
      <c r="Q11" s="11" t="s">
        <v>118</v>
      </c>
      <c r="R11" s="11" t="s">
        <v>118</v>
      </c>
      <c r="S11" s="11" t="s">
        <v>118</v>
      </c>
      <c r="T11" s="11" t="s">
        <v>118</v>
      </c>
      <c r="U11" s="11" t="s">
        <v>118</v>
      </c>
      <c r="V11" s="11" t="s">
        <v>118</v>
      </c>
      <c r="W11" s="11" t="s">
        <v>118</v>
      </c>
      <c r="X11" s="11" t="s">
        <v>118</v>
      </c>
      <c r="Y11" s="11" t="s">
        <v>118</v>
      </c>
      <c r="Z11" s="11" t="s">
        <v>118</v>
      </c>
      <c r="AA11" s="11" t="s">
        <v>118</v>
      </c>
      <c r="AB11" s="11" t="s">
        <v>118</v>
      </c>
      <c r="AC11" s="11" t="s">
        <v>118</v>
      </c>
      <c r="AD11" s="11" t="s">
        <v>118</v>
      </c>
      <c r="AE11" s="11" t="s">
        <v>118</v>
      </c>
      <c r="AF11" s="11" t="s">
        <v>118</v>
      </c>
      <c r="AG11" s="11" t="s">
        <v>118</v>
      </c>
      <c r="AH11" s="11" t="s">
        <v>118</v>
      </c>
      <c r="AI11" s="11" t="s">
        <v>118</v>
      </c>
      <c r="AJ11" s="11" t="s">
        <v>118</v>
      </c>
      <c r="AK11" s="11" t="s">
        <v>118</v>
      </c>
      <c r="AL11" s="11" t="s">
        <v>118</v>
      </c>
      <c r="AM11" s="11" t="s">
        <v>118</v>
      </c>
      <c r="AN11" s="11" t="s">
        <v>118</v>
      </c>
      <c r="AO11" s="11" t="s">
        <v>118</v>
      </c>
      <c r="AP11" s="11" t="s">
        <v>118</v>
      </c>
      <c r="AQ11" s="11" t="s">
        <v>118</v>
      </c>
      <c r="AR11" s="11" t="s">
        <v>118</v>
      </c>
      <c r="AS11" s="8"/>
    </row>
    <row r="12" spans="1:45" x14ac:dyDescent="0.2">
      <c r="A12" s="26"/>
      <c r="B12" s="23" t="s">
        <v>140</v>
      </c>
      <c r="C12" s="9">
        <v>0</v>
      </c>
      <c r="D12" s="9">
        <v>0</v>
      </c>
      <c r="E12" s="9">
        <v>0</v>
      </c>
      <c r="F12" s="9">
        <v>0</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v>0</v>
      </c>
      <c r="AH12" s="9">
        <v>0</v>
      </c>
      <c r="AI12" s="9">
        <v>0</v>
      </c>
      <c r="AJ12" s="9">
        <v>0</v>
      </c>
      <c r="AK12" s="9">
        <v>0</v>
      </c>
      <c r="AL12" s="9">
        <v>0</v>
      </c>
      <c r="AM12" s="9">
        <v>0</v>
      </c>
      <c r="AN12" s="9">
        <v>0</v>
      </c>
      <c r="AO12" s="9">
        <v>0</v>
      </c>
      <c r="AP12" s="9">
        <v>0</v>
      </c>
      <c r="AQ12" s="9">
        <v>0</v>
      </c>
      <c r="AR12" s="9">
        <v>0</v>
      </c>
      <c r="AS12" s="8"/>
    </row>
    <row r="13" spans="1:45" x14ac:dyDescent="0.2">
      <c r="A13" s="32"/>
      <c r="B13" s="24"/>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8"/>
    </row>
    <row r="14" spans="1:45" x14ac:dyDescent="0.2">
      <c r="A14" s="32"/>
      <c r="B14" s="24"/>
      <c r="C14" s="11" t="s">
        <v>118</v>
      </c>
      <c r="D14" s="11" t="s">
        <v>118</v>
      </c>
      <c r="E14" s="11" t="s">
        <v>118</v>
      </c>
      <c r="F14" s="11" t="s">
        <v>118</v>
      </c>
      <c r="G14" s="11" t="s">
        <v>118</v>
      </c>
      <c r="H14" s="11" t="s">
        <v>118</v>
      </c>
      <c r="I14" s="11" t="s">
        <v>118</v>
      </c>
      <c r="J14" s="11" t="s">
        <v>118</v>
      </c>
      <c r="K14" s="11" t="s">
        <v>118</v>
      </c>
      <c r="L14" s="11" t="s">
        <v>118</v>
      </c>
      <c r="M14" s="11" t="s">
        <v>118</v>
      </c>
      <c r="N14" s="11" t="s">
        <v>118</v>
      </c>
      <c r="O14" s="11" t="s">
        <v>118</v>
      </c>
      <c r="P14" s="11" t="s">
        <v>118</v>
      </c>
      <c r="Q14" s="11" t="s">
        <v>118</v>
      </c>
      <c r="R14" s="11" t="s">
        <v>118</v>
      </c>
      <c r="S14" s="11" t="s">
        <v>118</v>
      </c>
      <c r="T14" s="11" t="s">
        <v>118</v>
      </c>
      <c r="U14" s="11" t="s">
        <v>118</v>
      </c>
      <c r="V14" s="11" t="s">
        <v>118</v>
      </c>
      <c r="W14" s="11" t="s">
        <v>118</v>
      </c>
      <c r="X14" s="11" t="s">
        <v>118</v>
      </c>
      <c r="Y14" s="11" t="s">
        <v>118</v>
      </c>
      <c r="Z14" s="11" t="s">
        <v>118</v>
      </c>
      <c r="AA14" s="11" t="s">
        <v>118</v>
      </c>
      <c r="AB14" s="11" t="s">
        <v>118</v>
      </c>
      <c r="AC14" s="11" t="s">
        <v>118</v>
      </c>
      <c r="AD14" s="11" t="s">
        <v>118</v>
      </c>
      <c r="AE14" s="11" t="s">
        <v>118</v>
      </c>
      <c r="AF14" s="11" t="s">
        <v>118</v>
      </c>
      <c r="AG14" s="11" t="s">
        <v>118</v>
      </c>
      <c r="AH14" s="11" t="s">
        <v>118</v>
      </c>
      <c r="AI14" s="11" t="s">
        <v>118</v>
      </c>
      <c r="AJ14" s="11" t="s">
        <v>118</v>
      </c>
      <c r="AK14" s="11" t="s">
        <v>118</v>
      </c>
      <c r="AL14" s="11" t="s">
        <v>118</v>
      </c>
      <c r="AM14" s="11" t="s">
        <v>118</v>
      </c>
      <c r="AN14" s="11" t="s">
        <v>118</v>
      </c>
      <c r="AO14" s="11" t="s">
        <v>118</v>
      </c>
      <c r="AP14" s="11" t="s">
        <v>118</v>
      </c>
      <c r="AQ14" s="11" t="s">
        <v>118</v>
      </c>
      <c r="AR14" s="11" t="s">
        <v>118</v>
      </c>
      <c r="AS14" s="8"/>
    </row>
    <row r="15" spans="1:45" x14ac:dyDescent="0.2">
      <c r="A15" s="26"/>
      <c r="B15" s="23" t="s">
        <v>56</v>
      </c>
      <c r="C15" s="9">
        <v>1</v>
      </c>
      <c r="D15" s="9">
        <v>1</v>
      </c>
      <c r="E15" s="9">
        <v>1</v>
      </c>
      <c r="F15" s="9">
        <v>1</v>
      </c>
      <c r="G15" s="9">
        <v>1</v>
      </c>
      <c r="H15" s="9">
        <v>1</v>
      </c>
      <c r="I15" s="9">
        <v>1</v>
      </c>
      <c r="J15" s="9">
        <v>1</v>
      </c>
      <c r="K15" s="9">
        <v>1</v>
      </c>
      <c r="L15" s="9">
        <v>1</v>
      </c>
      <c r="M15" s="9">
        <v>1</v>
      </c>
      <c r="N15" s="9">
        <v>1</v>
      </c>
      <c r="O15" s="9">
        <v>1</v>
      </c>
      <c r="P15" s="9">
        <v>1</v>
      </c>
      <c r="Q15" s="9">
        <v>1</v>
      </c>
      <c r="R15" s="9">
        <v>1</v>
      </c>
      <c r="S15" s="9">
        <v>1</v>
      </c>
      <c r="T15" s="9">
        <v>1</v>
      </c>
      <c r="U15" s="9">
        <v>1</v>
      </c>
      <c r="V15" s="9">
        <v>1</v>
      </c>
      <c r="W15" s="9">
        <v>1</v>
      </c>
      <c r="X15" s="9">
        <v>1</v>
      </c>
      <c r="Y15" s="9">
        <v>1</v>
      </c>
      <c r="Z15" s="9">
        <v>1</v>
      </c>
      <c r="AA15" s="9">
        <v>1</v>
      </c>
      <c r="AB15" s="9">
        <v>1</v>
      </c>
      <c r="AC15" s="9">
        <v>1</v>
      </c>
      <c r="AD15" s="9">
        <v>1</v>
      </c>
      <c r="AE15" s="9">
        <v>1</v>
      </c>
      <c r="AF15" s="9">
        <v>1</v>
      </c>
      <c r="AG15" s="9">
        <v>1</v>
      </c>
      <c r="AH15" s="9">
        <v>1</v>
      </c>
      <c r="AI15" s="9">
        <v>1</v>
      </c>
      <c r="AJ15" s="9">
        <v>1</v>
      </c>
      <c r="AK15" s="9">
        <v>1</v>
      </c>
      <c r="AL15" s="9">
        <v>1</v>
      </c>
      <c r="AM15" s="9">
        <v>1</v>
      </c>
      <c r="AN15" s="9">
        <v>1</v>
      </c>
      <c r="AO15" s="9">
        <v>1</v>
      </c>
      <c r="AP15" s="9">
        <v>1</v>
      </c>
      <c r="AQ15" s="9">
        <v>1</v>
      </c>
      <c r="AR15" s="9">
        <v>1</v>
      </c>
      <c r="AS15" s="8"/>
    </row>
    <row r="16" spans="1:45" x14ac:dyDescent="0.2">
      <c r="A16" s="32"/>
      <c r="B16" s="24"/>
      <c r="C16" s="10">
        <v>751</v>
      </c>
      <c r="D16" s="10">
        <v>69</v>
      </c>
      <c r="E16" s="10">
        <v>140</v>
      </c>
      <c r="F16" s="10">
        <v>137</v>
      </c>
      <c r="G16" s="10">
        <v>158</v>
      </c>
      <c r="H16" s="10">
        <v>232</v>
      </c>
      <c r="I16" s="10">
        <v>409</v>
      </c>
      <c r="J16" s="10">
        <v>334</v>
      </c>
      <c r="K16" s="10">
        <v>363</v>
      </c>
      <c r="L16" s="10">
        <v>245</v>
      </c>
      <c r="M16" s="10">
        <v>128</v>
      </c>
      <c r="N16" s="10">
        <v>9</v>
      </c>
      <c r="O16" s="10">
        <v>51</v>
      </c>
      <c r="P16" s="10">
        <v>35</v>
      </c>
      <c r="Q16" s="10">
        <v>147</v>
      </c>
      <c r="R16" s="10">
        <v>88</v>
      </c>
      <c r="S16" s="10">
        <v>118</v>
      </c>
      <c r="T16" s="10">
        <v>179</v>
      </c>
      <c r="U16" s="10">
        <v>133</v>
      </c>
      <c r="V16" s="10">
        <v>59</v>
      </c>
      <c r="W16" s="10">
        <v>40</v>
      </c>
      <c r="X16" s="10">
        <v>36</v>
      </c>
      <c r="Y16" s="10">
        <v>129</v>
      </c>
      <c r="Z16" s="10">
        <v>127</v>
      </c>
      <c r="AA16" s="10">
        <v>80</v>
      </c>
      <c r="AB16" s="10">
        <v>280</v>
      </c>
      <c r="AC16" s="10">
        <v>39</v>
      </c>
      <c r="AD16" s="10">
        <v>104</v>
      </c>
      <c r="AE16" s="10">
        <v>134</v>
      </c>
      <c r="AF16" s="10">
        <v>274</v>
      </c>
      <c r="AG16" s="10">
        <v>190</v>
      </c>
      <c r="AH16" s="10">
        <v>7</v>
      </c>
      <c r="AI16" s="10">
        <v>144</v>
      </c>
      <c r="AJ16" s="10">
        <v>40</v>
      </c>
      <c r="AK16" s="10">
        <v>14</v>
      </c>
      <c r="AL16" s="10">
        <v>29</v>
      </c>
      <c r="AM16" s="10">
        <v>93</v>
      </c>
      <c r="AN16" s="10">
        <v>36</v>
      </c>
      <c r="AO16" s="10">
        <v>3</v>
      </c>
      <c r="AP16" s="10">
        <v>24</v>
      </c>
      <c r="AQ16" s="10">
        <v>6</v>
      </c>
      <c r="AR16" s="10">
        <v>362</v>
      </c>
      <c r="AS16" s="8"/>
    </row>
    <row r="17" spans="1:45" x14ac:dyDescent="0.2">
      <c r="A17" s="32"/>
      <c r="B17" s="24"/>
      <c r="C17" s="11" t="s">
        <v>118</v>
      </c>
      <c r="D17" s="11" t="s">
        <v>118</v>
      </c>
      <c r="E17" s="11" t="s">
        <v>118</v>
      </c>
      <c r="F17" s="11" t="s">
        <v>118</v>
      </c>
      <c r="G17" s="11" t="s">
        <v>118</v>
      </c>
      <c r="H17" s="11" t="s">
        <v>118</v>
      </c>
      <c r="I17" s="11" t="s">
        <v>118</v>
      </c>
      <c r="J17" s="11" t="s">
        <v>118</v>
      </c>
      <c r="K17" s="11" t="s">
        <v>118</v>
      </c>
      <c r="L17" s="11" t="s">
        <v>118</v>
      </c>
      <c r="M17" s="11" t="s">
        <v>118</v>
      </c>
      <c r="N17" s="11" t="s">
        <v>118</v>
      </c>
      <c r="O17" s="11" t="s">
        <v>118</v>
      </c>
      <c r="P17" s="11" t="s">
        <v>118</v>
      </c>
      <c r="Q17" s="11" t="s">
        <v>118</v>
      </c>
      <c r="R17" s="11" t="s">
        <v>118</v>
      </c>
      <c r="S17" s="11" t="s">
        <v>118</v>
      </c>
      <c r="T17" s="11" t="s">
        <v>118</v>
      </c>
      <c r="U17" s="11" t="s">
        <v>118</v>
      </c>
      <c r="V17" s="11" t="s">
        <v>118</v>
      </c>
      <c r="W17" s="11" t="s">
        <v>118</v>
      </c>
      <c r="X17" s="11" t="s">
        <v>118</v>
      </c>
      <c r="Y17" s="11" t="s">
        <v>118</v>
      </c>
      <c r="Z17" s="11" t="s">
        <v>118</v>
      </c>
      <c r="AA17" s="11" t="s">
        <v>118</v>
      </c>
      <c r="AB17" s="11" t="s">
        <v>118</v>
      </c>
      <c r="AC17" s="11" t="s">
        <v>118</v>
      </c>
      <c r="AD17" s="11" t="s">
        <v>118</v>
      </c>
      <c r="AE17" s="11" t="s">
        <v>118</v>
      </c>
      <c r="AF17" s="11" t="s">
        <v>118</v>
      </c>
      <c r="AG17" s="11" t="s">
        <v>118</v>
      </c>
      <c r="AH17" s="11" t="s">
        <v>118</v>
      </c>
      <c r="AI17" s="11" t="s">
        <v>118</v>
      </c>
      <c r="AJ17" s="11" t="s">
        <v>118</v>
      </c>
      <c r="AK17" s="11" t="s">
        <v>118</v>
      </c>
      <c r="AL17" s="11" t="s">
        <v>118</v>
      </c>
      <c r="AM17" s="11" t="s">
        <v>118</v>
      </c>
      <c r="AN17" s="11" t="s">
        <v>118</v>
      </c>
      <c r="AO17" s="11" t="s">
        <v>118</v>
      </c>
      <c r="AP17" s="11" t="s">
        <v>118</v>
      </c>
      <c r="AQ17" s="11" t="s">
        <v>118</v>
      </c>
      <c r="AR17" s="11" t="s">
        <v>118</v>
      </c>
      <c r="AS17" s="8"/>
    </row>
    <row r="18" spans="1:45" x14ac:dyDescent="0.2">
      <c r="A18" s="13" t="s">
        <v>134</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20"/>
    </row>
    <row r="19" spans="1:45" x14ac:dyDescent="0.2">
      <c r="A19" s="15" t="s">
        <v>135</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row>
  </sheetData>
  <mergeCells count="15">
    <mergeCell ref="B12:B14"/>
    <mergeCell ref="B15:B17"/>
    <mergeCell ref="A6:A17"/>
    <mergeCell ref="AP2:AR2"/>
    <mergeCell ref="A2:C2"/>
    <mergeCell ref="A3:B5"/>
    <mergeCell ref="B6:B8"/>
    <mergeCell ref="B9:B11"/>
    <mergeCell ref="AI3:AR3"/>
    <mergeCell ref="D3:H3"/>
    <mergeCell ref="I3:J3"/>
    <mergeCell ref="K3:N3"/>
    <mergeCell ref="O3:U3"/>
    <mergeCell ref="V3:AB3"/>
    <mergeCell ref="AC3:AH3"/>
  </mergeCells>
  <hyperlinks>
    <hyperlink ref="A1" location="'TOC'!A1:A1" display="Back to TOC" xr:uid="{00000000-0004-0000-0200-000000000000}"/>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S19"/>
  <sheetViews>
    <sheetView workbookViewId="0">
      <pane xSplit="2" ySplit="5" topLeftCell="C6" activePane="bottomRight" state="frozen"/>
      <selection pane="topRight"/>
      <selection pane="bottomLeft"/>
      <selection pane="bottomRight" activeCell="A2" sqref="A2:C2"/>
    </sheetView>
  </sheetViews>
  <sheetFormatPr baseColWidth="10" defaultColWidth="8.83203125" defaultRowHeight="15" x14ac:dyDescent="0.2"/>
  <cols>
    <col min="1" max="1" width="50" style="2"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576</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433</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32"/>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32"/>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434</v>
      </c>
      <c r="B6" s="23" t="s">
        <v>435</v>
      </c>
      <c r="C6" s="9">
        <v>0.71232839918349999</v>
      </c>
      <c r="D6" s="9">
        <v>0.5215800951774</v>
      </c>
      <c r="E6" s="9">
        <v>0.74146669518609998</v>
      </c>
      <c r="F6" s="9">
        <v>0.77014414245460006</v>
      </c>
      <c r="G6" s="9">
        <v>0.74722356841359994</v>
      </c>
      <c r="H6" s="9">
        <v>0.73701378132559991</v>
      </c>
      <c r="I6" s="9">
        <v>0.72135724319519989</v>
      </c>
      <c r="J6" s="9">
        <v>0.70074107030139998</v>
      </c>
      <c r="K6" s="9">
        <v>0.75313505026870009</v>
      </c>
      <c r="L6" s="9">
        <v>0.70257369254239999</v>
      </c>
      <c r="M6" s="9">
        <v>0.60968648809389991</v>
      </c>
      <c r="N6" s="9">
        <v>0.81037594536260005</v>
      </c>
      <c r="O6" s="9">
        <v>0.50897076870649993</v>
      </c>
      <c r="P6" s="9">
        <v>0.54575178049840001</v>
      </c>
      <c r="Q6" s="9">
        <v>0.77377538234609999</v>
      </c>
      <c r="R6" s="9">
        <v>0.64923896111990009</v>
      </c>
      <c r="S6" s="9">
        <v>0.73552017773649991</v>
      </c>
      <c r="T6" s="9">
        <v>0.78304487930549993</v>
      </c>
      <c r="U6" s="9">
        <v>0.72445663369070001</v>
      </c>
      <c r="V6" s="9">
        <v>1</v>
      </c>
      <c r="W6" s="9">
        <v>0</v>
      </c>
      <c r="X6" s="9"/>
      <c r="Y6" s="9"/>
      <c r="Z6" s="9"/>
      <c r="AA6" s="9">
        <v>0</v>
      </c>
      <c r="AB6" s="9">
        <v>1</v>
      </c>
      <c r="AC6" s="9">
        <v>0.82337361500339989</v>
      </c>
      <c r="AD6" s="9">
        <v>0.55838810630369995</v>
      </c>
      <c r="AE6" s="9">
        <v>0.29281894204190001</v>
      </c>
      <c r="AF6" s="9">
        <v>0.70006889940830008</v>
      </c>
      <c r="AG6" s="9">
        <v>0.90462847174250005</v>
      </c>
      <c r="AH6" s="9">
        <v>0</v>
      </c>
      <c r="AI6" s="9">
        <v>0.68361666233090002</v>
      </c>
      <c r="AJ6" s="9">
        <v>0.69177953493410005</v>
      </c>
      <c r="AK6" s="9">
        <v>0.65575601881349999</v>
      </c>
      <c r="AL6" s="9">
        <v>0.579741833067</v>
      </c>
      <c r="AM6" s="9">
        <v>0.69121139876399995</v>
      </c>
      <c r="AN6" s="9">
        <v>0.55055862174470005</v>
      </c>
      <c r="AO6" s="9">
        <v>1</v>
      </c>
      <c r="AP6" s="9">
        <v>0.66481554567399992</v>
      </c>
      <c r="AQ6" s="9">
        <v>1</v>
      </c>
      <c r="AR6" s="9">
        <v>0.76553993946209997</v>
      </c>
      <c r="AS6" s="8"/>
    </row>
    <row r="7" spans="1:45" x14ac:dyDescent="0.2">
      <c r="A7" s="32"/>
      <c r="B7" s="24"/>
      <c r="C7" s="10">
        <v>339</v>
      </c>
      <c r="D7" s="10">
        <v>23</v>
      </c>
      <c r="E7" s="10">
        <v>58</v>
      </c>
      <c r="F7" s="10">
        <v>63</v>
      </c>
      <c r="G7" s="10">
        <v>77</v>
      </c>
      <c r="H7" s="10">
        <v>111</v>
      </c>
      <c r="I7" s="10">
        <v>200</v>
      </c>
      <c r="J7" s="10">
        <v>137</v>
      </c>
      <c r="K7" s="10">
        <v>182</v>
      </c>
      <c r="L7" s="10">
        <v>112</v>
      </c>
      <c r="M7" s="10">
        <v>41</v>
      </c>
      <c r="N7" s="10">
        <v>2</v>
      </c>
      <c r="O7" s="10">
        <v>16</v>
      </c>
      <c r="P7" s="10">
        <v>11</v>
      </c>
      <c r="Q7" s="10">
        <v>71</v>
      </c>
      <c r="R7" s="10">
        <v>33</v>
      </c>
      <c r="S7" s="10">
        <v>59</v>
      </c>
      <c r="T7" s="10">
        <v>90</v>
      </c>
      <c r="U7" s="10">
        <v>59</v>
      </c>
      <c r="V7" s="10">
        <v>59</v>
      </c>
      <c r="W7" s="10">
        <v>0</v>
      </c>
      <c r="X7" s="10">
        <v>0</v>
      </c>
      <c r="Y7" s="10">
        <v>0</v>
      </c>
      <c r="Z7" s="10">
        <v>0</v>
      </c>
      <c r="AA7" s="10">
        <v>0</v>
      </c>
      <c r="AB7" s="10">
        <v>280</v>
      </c>
      <c r="AC7" s="10">
        <v>27</v>
      </c>
      <c r="AD7" s="10">
        <v>33</v>
      </c>
      <c r="AE7" s="10">
        <v>10</v>
      </c>
      <c r="AF7" s="10">
        <v>136</v>
      </c>
      <c r="AG7" s="10">
        <v>132</v>
      </c>
      <c r="AH7" s="10">
        <v>0</v>
      </c>
      <c r="AI7" s="10">
        <v>51</v>
      </c>
      <c r="AJ7" s="10">
        <v>17</v>
      </c>
      <c r="AK7" s="10">
        <v>4</v>
      </c>
      <c r="AL7" s="10">
        <v>13</v>
      </c>
      <c r="AM7" s="10">
        <v>37</v>
      </c>
      <c r="AN7" s="10">
        <v>18</v>
      </c>
      <c r="AO7" s="10">
        <v>2</v>
      </c>
      <c r="AP7" s="10">
        <v>14</v>
      </c>
      <c r="AQ7" s="10">
        <v>2</v>
      </c>
      <c r="AR7" s="10">
        <v>181</v>
      </c>
      <c r="AS7" s="8"/>
    </row>
    <row r="8" spans="1:45" x14ac:dyDescent="0.2">
      <c r="A8" s="32"/>
      <c r="B8" s="24"/>
      <c r="C8" s="11" t="s">
        <v>118</v>
      </c>
      <c r="D8" s="11"/>
      <c r="E8" s="11"/>
      <c r="F8" s="11"/>
      <c r="G8" s="11"/>
      <c r="H8" s="11"/>
      <c r="I8" s="11"/>
      <c r="J8" s="11"/>
      <c r="K8" s="11"/>
      <c r="L8" s="11"/>
      <c r="M8" s="11"/>
      <c r="N8" s="11"/>
      <c r="O8" s="11"/>
      <c r="P8" s="11"/>
      <c r="Q8" s="11"/>
      <c r="R8" s="11"/>
      <c r="S8" s="11"/>
      <c r="T8" s="11"/>
      <c r="U8" s="11"/>
      <c r="V8" s="12" t="s">
        <v>436</v>
      </c>
      <c r="W8" s="11"/>
      <c r="X8" s="11" t="s">
        <v>118</v>
      </c>
      <c r="Y8" s="11" t="s">
        <v>118</v>
      </c>
      <c r="Z8" s="11" t="s">
        <v>118</v>
      </c>
      <c r="AA8" s="11"/>
      <c r="AB8" s="12" t="s">
        <v>436</v>
      </c>
      <c r="AC8" s="11"/>
      <c r="AD8" s="11"/>
      <c r="AE8" s="11"/>
      <c r="AF8" s="12" t="s">
        <v>202</v>
      </c>
      <c r="AG8" s="12" t="s">
        <v>161</v>
      </c>
      <c r="AH8" s="11" t="s">
        <v>118</v>
      </c>
      <c r="AI8" s="11"/>
      <c r="AJ8" s="11"/>
      <c r="AK8" s="11"/>
      <c r="AL8" s="11"/>
      <c r="AM8" s="11"/>
      <c r="AN8" s="11"/>
      <c r="AO8" s="11"/>
      <c r="AP8" s="11"/>
      <c r="AQ8" s="11"/>
      <c r="AR8" s="11"/>
      <c r="AS8" s="8"/>
    </row>
    <row r="9" spans="1:45" x14ac:dyDescent="0.2">
      <c r="A9" s="26"/>
      <c r="B9" s="23" t="s">
        <v>437</v>
      </c>
      <c r="C9" s="9">
        <v>0.24079403573409999</v>
      </c>
      <c r="D9" s="9">
        <v>0.46316063687699999</v>
      </c>
      <c r="E9" s="9">
        <v>0.21014094257970001</v>
      </c>
      <c r="F9" s="9">
        <v>0.18529068120889999</v>
      </c>
      <c r="G9" s="9">
        <v>0.1781709991572</v>
      </c>
      <c r="H9" s="9">
        <v>0.21682164170279999</v>
      </c>
      <c r="I9" s="9">
        <v>0.2207028710401</v>
      </c>
      <c r="J9" s="9">
        <v>0.26673919028499998</v>
      </c>
      <c r="K9" s="9">
        <v>0.21150823006819999</v>
      </c>
      <c r="L9" s="9">
        <v>0.2463725319582</v>
      </c>
      <c r="M9" s="9">
        <v>0.32881566019039998</v>
      </c>
      <c r="N9" s="9">
        <v>0.18962405463740001</v>
      </c>
      <c r="O9" s="9">
        <v>0.46294760172760002</v>
      </c>
      <c r="P9" s="9">
        <v>0.41556883540939998</v>
      </c>
      <c r="Q9" s="9">
        <v>0.19613971312459999</v>
      </c>
      <c r="R9" s="9">
        <v>0.30333344264110002</v>
      </c>
      <c r="S9" s="9">
        <v>0.22949212143209999</v>
      </c>
      <c r="T9" s="9">
        <v>0.1662456649497</v>
      </c>
      <c r="U9" s="9">
        <v>0.18934327584589999</v>
      </c>
      <c r="V9" s="9">
        <v>0</v>
      </c>
      <c r="W9" s="9">
        <v>0.91429069299199994</v>
      </c>
      <c r="X9" s="9"/>
      <c r="Y9" s="9"/>
      <c r="Z9" s="9"/>
      <c r="AA9" s="9">
        <v>0.7817464755736</v>
      </c>
      <c r="AB9" s="9">
        <v>0</v>
      </c>
      <c r="AC9" s="9">
        <v>0.17662638499659999</v>
      </c>
      <c r="AD9" s="9">
        <v>0.38826724516909999</v>
      </c>
      <c r="AE9" s="9">
        <v>0.57421183867339998</v>
      </c>
      <c r="AF9" s="9">
        <v>0.24925798441809999</v>
      </c>
      <c r="AG9" s="9">
        <v>7.1352460792220004E-2</v>
      </c>
      <c r="AH9" s="9">
        <v>1</v>
      </c>
      <c r="AI9" s="9">
        <v>0.27934439702140001</v>
      </c>
      <c r="AJ9" s="9">
        <v>0.26818924468709998</v>
      </c>
      <c r="AK9" s="9">
        <v>0.34424398118650001</v>
      </c>
      <c r="AL9" s="9">
        <v>0.420258166933</v>
      </c>
      <c r="AM9" s="9">
        <v>0.27254892642939998</v>
      </c>
      <c r="AN9" s="9">
        <v>0.37193133044370003</v>
      </c>
      <c r="AO9" s="9">
        <v>0</v>
      </c>
      <c r="AP9" s="9">
        <v>0.33518445432600003</v>
      </c>
      <c r="AQ9" s="9">
        <v>0</v>
      </c>
      <c r="AR9" s="9">
        <v>0.17507312135479999</v>
      </c>
      <c r="AS9" s="8"/>
    </row>
    <row r="10" spans="1:45" x14ac:dyDescent="0.2">
      <c r="A10" s="32"/>
      <c r="B10" s="24"/>
      <c r="C10" s="10">
        <v>95</v>
      </c>
      <c r="D10" s="10">
        <v>16</v>
      </c>
      <c r="E10" s="10">
        <v>20</v>
      </c>
      <c r="F10" s="10">
        <v>14</v>
      </c>
      <c r="G10" s="10">
        <v>18</v>
      </c>
      <c r="H10" s="10">
        <v>26</v>
      </c>
      <c r="I10" s="10">
        <v>55</v>
      </c>
      <c r="J10" s="10">
        <v>39</v>
      </c>
      <c r="K10" s="10">
        <v>38</v>
      </c>
      <c r="L10" s="10">
        <v>34</v>
      </c>
      <c r="M10" s="10">
        <v>21</v>
      </c>
      <c r="N10" s="10">
        <v>1</v>
      </c>
      <c r="O10" s="10">
        <v>12</v>
      </c>
      <c r="P10" s="10">
        <v>5</v>
      </c>
      <c r="Q10" s="10">
        <v>14</v>
      </c>
      <c r="R10" s="10">
        <v>15</v>
      </c>
      <c r="S10" s="10">
        <v>13</v>
      </c>
      <c r="T10" s="10">
        <v>21</v>
      </c>
      <c r="U10" s="10">
        <v>15</v>
      </c>
      <c r="V10" s="10">
        <v>0</v>
      </c>
      <c r="W10" s="10">
        <v>35</v>
      </c>
      <c r="X10" s="10">
        <v>0</v>
      </c>
      <c r="Y10" s="10">
        <v>0</v>
      </c>
      <c r="Z10" s="10">
        <v>0</v>
      </c>
      <c r="AA10" s="10">
        <v>60</v>
      </c>
      <c r="AB10" s="10">
        <v>0</v>
      </c>
      <c r="AC10" s="10">
        <v>2</v>
      </c>
      <c r="AD10" s="10">
        <v>21</v>
      </c>
      <c r="AE10" s="10">
        <v>23</v>
      </c>
      <c r="AF10" s="10">
        <v>37</v>
      </c>
      <c r="AG10" s="10">
        <v>11</v>
      </c>
      <c r="AH10" s="10">
        <v>1</v>
      </c>
      <c r="AI10" s="10">
        <v>23</v>
      </c>
      <c r="AJ10" s="10">
        <v>6</v>
      </c>
      <c r="AK10" s="10">
        <v>1</v>
      </c>
      <c r="AL10" s="10">
        <v>5</v>
      </c>
      <c r="AM10" s="10">
        <v>11</v>
      </c>
      <c r="AN10" s="10">
        <v>6</v>
      </c>
      <c r="AO10" s="10">
        <v>0</v>
      </c>
      <c r="AP10" s="10">
        <v>5</v>
      </c>
      <c r="AQ10" s="10">
        <v>0</v>
      </c>
      <c r="AR10" s="10">
        <v>38</v>
      </c>
      <c r="AS10" s="8"/>
    </row>
    <row r="11" spans="1:45" x14ac:dyDescent="0.2">
      <c r="A11" s="32"/>
      <c r="B11" s="24"/>
      <c r="C11" s="11" t="s">
        <v>118</v>
      </c>
      <c r="D11" s="12" t="s">
        <v>133</v>
      </c>
      <c r="E11" s="11"/>
      <c r="F11" s="11"/>
      <c r="G11" s="11"/>
      <c r="H11" s="11"/>
      <c r="I11" s="11"/>
      <c r="J11" s="11"/>
      <c r="K11" s="11"/>
      <c r="L11" s="11"/>
      <c r="M11" s="11"/>
      <c r="N11" s="11"/>
      <c r="O11" s="11"/>
      <c r="P11" s="11"/>
      <c r="Q11" s="11"/>
      <c r="R11" s="11"/>
      <c r="S11" s="11"/>
      <c r="T11" s="11"/>
      <c r="U11" s="11"/>
      <c r="V11" s="11"/>
      <c r="W11" s="12" t="s">
        <v>438</v>
      </c>
      <c r="X11" s="11" t="s">
        <v>118</v>
      </c>
      <c r="Y11" s="11" t="s">
        <v>118</v>
      </c>
      <c r="Z11" s="11" t="s">
        <v>118</v>
      </c>
      <c r="AA11" s="12" t="s">
        <v>438</v>
      </c>
      <c r="AB11" s="11"/>
      <c r="AC11" s="11"/>
      <c r="AD11" s="12" t="s">
        <v>123</v>
      </c>
      <c r="AE11" s="12" t="s">
        <v>262</v>
      </c>
      <c r="AF11" s="12" t="s">
        <v>124</v>
      </c>
      <c r="AG11" s="11"/>
      <c r="AH11" s="11" t="s">
        <v>118</v>
      </c>
      <c r="AI11" s="11"/>
      <c r="AJ11" s="11"/>
      <c r="AK11" s="11"/>
      <c r="AL11" s="11"/>
      <c r="AM11" s="11"/>
      <c r="AN11" s="11"/>
      <c r="AO11" s="11"/>
      <c r="AP11" s="11"/>
      <c r="AQ11" s="11"/>
      <c r="AR11" s="11"/>
      <c r="AS11" s="8"/>
    </row>
    <row r="12" spans="1:45" x14ac:dyDescent="0.2">
      <c r="A12" s="26"/>
      <c r="B12" s="23" t="s">
        <v>105</v>
      </c>
      <c r="C12" s="9">
        <v>4.687756508246E-2</v>
      </c>
      <c r="D12" s="9">
        <v>1.525926794556E-2</v>
      </c>
      <c r="E12" s="9">
        <v>4.8392362234169997E-2</v>
      </c>
      <c r="F12" s="9">
        <v>4.4565176336589997E-2</v>
      </c>
      <c r="G12" s="9">
        <v>7.460543242928E-2</v>
      </c>
      <c r="H12" s="9">
        <v>4.6164576971600008E-2</v>
      </c>
      <c r="I12" s="9">
        <v>5.7939885764739997E-2</v>
      </c>
      <c r="J12" s="9">
        <v>3.2519739413590001E-2</v>
      </c>
      <c r="K12" s="9">
        <v>3.5356719663119998E-2</v>
      </c>
      <c r="L12" s="9">
        <v>5.1053775499470003E-2</v>
      </c>
      <c r="M12" s="9">
        <v>6.1497851715779997E-2</v>
      </c>
      <c r="N12" s="9">
        <v>0</v>
      </c>
      <c r="O12" s="9">
        <v>2.808162956591E-2</v>
      </c>
      <c r="P12" s="9">
        <v>3.8679384092210001E-2</v>
      </c>
      <c r="Q12" s="9">
        <v>3.008490452929E-2</v>
      </c>
      <c r="R12" s="9">
        <v>4.7427596238989997E-2</v>
      </c>
      <c r="S12" s="9">
        <v>3.4987700831309997E-2</v>
      </c>
      <c r="T12" s="9">
        <v>5.070945574473E-2</v>
      </c>
      <c r="U12" s="9">
        <v>8.6200090463370002E-2</v>
      </c>
      <c r="V12" s="9">
        <v>0</v>
      </c>
      <c r="W12" s="9">
        <v>8.5709307008009994E-2</v>
      </c>
      <c r="X12" s="9"/>
      <c r="Y12" s="9"/>
      <c r="Z12" s="9"/>
      <c r="AA12" s="9">
        <v>0.2182535244264</v>
      </c>
      <c r="AB12" s="9">
        <v>0</v>
      </c>
      <c r="AC12" s="9">
        <v>0</v>
      </c>
      <c r="AD12" s="9">
        <v>5.3344648527159998E-2</v>
      </c>
      <c r="AE12" s="9">
        <v>0.13296921928470001</v>
      </c>
      <c r="AF12" s="9">
        <v>5.0673116173619998E-2</v>
      </c>
      <c r="AG12" s="9">
        <v>2.401906746528E-2</v>
      </c>
      <c r="AH12" s="9">
        <v>0</v>
      </c>
      <c r="AI12" s="9">
        <v>3.7038940647759998E-2</v>
      </c>
      <c r="AJ12" s="9">
        <v>4.0031220378809997E-2</v>
      </c>
      <c r="AK12" s="9">
        <v>0</v>
      </c>
      <c r="AL12" s="9">
        <v>0</v>
      </c>
      <c r="AM12" s="9">
        <v>3.6239674806670001E-2</v>
      </c>
      <c r="AN12" s="9">
        <v>7.7510047811699997E-2</v>
      </c>
      <c r="AO12" s="9">
        <v>0</v>
      </c>
      <c r="AP12" s="9">
        <v>0</v>
      </c>
      <c r="AQ12" s="9">
        <v>0</v>
      </c>
      <c r="AR12" s="9">
        <v>5.9386939183070003E-2</v>
      </c>
      <c r="AS12" s="8"/>
    </row>
    <row r="13" spans="1:45" x14ac:dyDescent="0.2">
      <c r="A13" s="32"/>
      <c r="B13" s="24"/>
      <c r="C13" s="10">
        <v>25</v>
      </c>
      <c r="D13" s="10">
        <v>1</v>
      </c>
      <c r="E13" s="10">
        <v>4</v>
      </c>
      <c r="F13" s="10">
        <v>5</v>
      </c>
      <c r="G13" s="10">
        <v>9</v>
      </c>
      <c r="H13" s="10">
        <v>6</v>
      </c>
      <c r="I13" s="10">
        <v>18</v>
      </c>
      <c r="J13" s="10">
        <v>7</v>
      </c>
      <c r="K13" s="10">
        <v>10</v>
      </c>
      <c r="L13" s="10">
        <v>9</v>
      </c>
      <c r="M13" s="10">
        <v>5</v>
      </c>
      <c r="N13" s="10">
        <v>0</v>
      </c>
      <c r="O13" s="10">
        <v>1</v>
      </c>
      <c r="P13" s="10">
        <v>1</v>
      </c>
      <c r="Q13" s="10">
        <v>3</v>
      </c>
      <c r="R13" s="10">
        <v>3</v>
      </c>
      <c r="S13" s="10">
        <v>3</v>
      </c>
      <c r="T13" s="10">
        <v>7</v>
      </c>
      <c r="U13" s="10">
        <v>7</v>
      </c>
      <c r="V13" s="10">
        <v>0</v>
      </c>
      <c r="W13" s="10">
        <v>5</v>
      </c>
      <c r="X13" s="10">
        <v>0</v>
      </c>
      <c r="Y13" s="10">
        <v>0</v>
      </c>
      <c r="Z13" s="10">
        <v>0</v>
      </c>
      <c r="AA13" s="10">
        <v>20</v>
      </c>
      <c r="AB13" s="10">
        <v>0</v>
      </c>
      <c r="AC13" s="10">
        <v>0</v>
      </c>
      <c r="AD13" s="10">
        <v>4</v>
      </c>
      <c r="AE13" s="10">
        <v>7</v>
      </c>
      <c r="AF13" s="10">
        <v>10</v>
      </c>
      <c r="AG13" s="10">
        <v>4</v>
      </c>
      <c r="AH13" s="10">
        <v>0</v>
      </c>
      <c r="AI13" s="10">
        <v>4</v>
      </c>
      <c r="AJ13" s="10">
        <v>1</v>
      </c>
      <c r="AK13" s="10">
        <v>0</v>
      </c>
      <c r="AL13" s="10">
        <v>0</v>
      </c>
      <c r="AM13" s="10">
        <v>2</v>
      </c>
      <c r="AN13" s="10">
        <v>2</v>
      </c>
      <c r="AO13" s="10">
        <v>0</v>
      </c>
      <c r="AP13" s="10">
        <v>0</v>
      </c>
      <c r="AQ13" s="10">
        <v>0</v>
      </c>
      <c r="AR13" s="10">
        <v>16</v>
      </c>
      <c r="AS13" s="8"/>
    </row>
    <row r="14" spans="1:45" x14ac:dyDescent="0.2">
      <c r="A14" s="32"/>
      <c r="B14" s="24"/>
      <c r="C14" s="11" t="s">
        <v>118</v>
      </c>
      <c r="D14" s="11"/>
      <c r="E14" s="11"/>
      <c r="F14" s="11"/>
      <c r="G14" s="11"/>
      <c r="H14" s="11"/>
      <c r="I14" s="11"/>
      <c r="J14" s="11"/>
      <c r="K14" s="11"/>
      <c r="L14" s="11"/>
      <c r="M14" s="11"/>
      <c r="N14" s="11"/>
      <c r="O14" s="11"/>
      <c r="P14" s="11"/>
      <c r="Q14" s="11"/>
      <c r="R14" s="11"/>
      <c r="S14" s="11"/>
      <c r="T14" s="11"/>
      <c r="U14" s="11"/>
      <c r="V14" s="11"/>
      <c r="W14" s="12" t="s">
        <v>230</v>
      </c>
      <c r="X14" s="11" t="s">
        <v>118</v>
      </c>
      <c r="Y14" s="11" t="s">
        <v>118</v>
      </c>
      <c r="Z14" s="11" t="s">
        <v>118</v>
      </c>
      <c r="AA14" s="12" t="s">
        <v>438</v>
      </c>
      <c r="AB14" s="11"/>
      <c r="AC14" s="11"/>
      <c r="AD14" s="11"/>
      <c r="AE14" s="12" t="s">
        <v>124</v>
      </c>
      <c r="AF14" s="11"/>
      <c r="AG14" s="11"/>
      <c r="AH14" s="11" t="s">
        <v>118</v>
      </c>
      <c r="AI14" s="11"/>
      <c r="AJ14" s="11"/>
      <c r="AK14" s="11"/>
      <c r="AL14" s="11"/>
      <c r="AM14" s="11"/>
      <c r="AN14" s="11"/>
      <c r="AO14" s="11"/>
      <c r="AP14" s="11"/>
      <c r="AQ14" s="11"/>
      <c r="AR14" s="11"/>
      <c r="AS14" s="8"/>
    </row>
    <row r="15" spans="1:45" x14ac:dyDescent="0.2">
      <c r="A15" s="26"/>
      <c r="B15" s="23" t="s">
        <v>56</v>
      </c>
      <c r="C15" s="9">
        <v>1</v>
      </c>
      <c r="D15" s="9">
        <v>1</v>
      </c>
      <c r="E15" s="9">
        <v>1</v>
      </c>
      <c r="F15" s="9">
        <v>1</v>
      </c>
      <c r="G15" s="9">
        <v>1</v>
      </c>
      <c r="H15" s="9">
        <v>1</v>
      </c>
      <c r="I15" s="9">
        <v>1</v>
      </c>
      <c r="J15" s="9">
        <v>1</v>
      </c>
      <c r="K15" s="9">
        <v>1</v>
      </c>
      <c r="L15" s="9">
        <v>1</v>
      </c>
      <c r="M15" s="9">
        <v>1</v>
      </c>
      <c r="N15" s="9">
        <v>1</v>
      </c>
      <c r="O15" s="9">
        <v>1</v>
      </c>
      <c r="P15" s="9">
        <v>1</v>
      </c>
      <c r="Q15" s="9">
        <v>1</v>
      </c>
      <c r="R15" s="9">
        <v>1</v>
      </c>
      <c r="S15" s="9">
        <v>1</v>
      </c>
      <c r="T15" s="9">
        <v>1</v>
      </c>
      <c r="U15" s="9">
        <v>1</v>
      </c>
      <c r="V15" s="9">
        <v>1</v>
      </c>
      <c r="W15" s="9">
        <v>1</v>
      </c>
      <c r="X15" s="9"/>
      <c r="Y15" s="9"/>
      <c r="Z15" s="9"/>
      <c r="AA15" s="9">
        <v>1</v>
      </c>
      <c r="AB15" s="9">
        <v>1</v>
      </c>
      <c r="AC15" s="9">
        <v>1</v>
      </c>
      <c r="AD15" s="9">
        <v>1</v>
      </c>
      <c r="AE15" s="9">
        <v>1</v>
      </c>
      <c r="AF15" s="9">
        <v>1</v>
      </c>
      <c r="AG15" s="9">
        <v>1</v>
      </c>
      <c r="AH15" s="9">
        <v>1</v>
      </c>
      <c r="AI15" s="9">
        <v>1</v>
      </c>
      <c r="AJ15" s="9">
        <v>1</v>
      </c>
      <c r="AK15" s="9">
        <v>1</v>
      </c>
      <c r="AL15" s="9">
        <v>1</v>
      </c>
      <c r="AM15" s="9">
        <v>1</v>
      </c>
      <c r="AN15" s="9">
        <v>1</v>
      </c>
      <c r="AO15" s="9">
        <v>1</v>
      </c>
      <c r="AP15" s="9">
        <v>1</v>
      </c>
      <c r="AQ15" s="9">
        <v>1</v>
      </c>
      <c r="AR15" s="9">
        <v>1</v>
      </c>
      <c r="AS15" s="8"/>
    </row>
    <row r="16" spans="1:45" x14ac:dyDescent="0.2">
      <c r="A16" s="32"/>
      <c r="B16" s="24"/>
      <c r="C16" s="10">
        <v>459</v>
      </c>
      <c r="D16" s="10">
        <v>40</v>
      </c>
      <c r="E16" s="10">
        <v>82</v>
      </c>
      <c r="F16" s="10">
        <v>82</v>
      </c>
      <c r="G16" s="10">
        <v>104</v>
      </c>
      <c r="H16" s="10">
        <v>143</v>
      </c>
      <c r="I16" s="10">
        <v>273</v>
      </c>
      <c r="J16" s="10">
        <v>183</v>
      </c>
      <c r="K16" s="10">
        <v>230</v>
      </c>
      <c r="L16" s="10">
        <v>155</v>
      </c>
      <c r="M16" s="10">
        <v>67</v>
      </c>
      <c r="N16" s="10">
        <v>3</v>
      </c>
      <c r="O16" s="10">
        <v>29</v>
      </c>
      <c r="P16" s="10">
        <v>17</v>
      </c>
      <c r="Q16" s="10">
        <v>88</v>
      </c>
      <c r="R16" s="10">
        <v>51</v>
      </c>
      <c r="S16" s="10">
        <v>75</v>
      </c>
      <c r="T16" s="10">
        <v>118</v>
      </c>
      <c r="U16" s="10">
        <v>81</v>
      </c>
      <c r="V16" s="10">
        <v>59</v>
      </c>
      <c r="W16" s="10">
        <v>40</v>
      </c>
      <c r="X16" s="10">
        <v>0</v>
      </c>
      <c r="Y16" s="10">
        <v>0</v>
      </c>
      <c r="Z16" s="10">
        <v>0</v>
      </c>
      <c r="AA16" s="10">
        <v>80</v>
      </c>
      <c r="AB16" s="10">
        <v>280</v>
      </c>
      <c r="AC16" s="10">
        <v>29</v>
      </c>
      <c r="AD16" s="10">
        <v>58</v>
      </c>
      <c r="AE16" s="10">
        <v>40</v>
      </c>
      <c r="AF16" s="10">
        <v>183</v>
      </c>
      <c r="AG16" s="10">
        <v>147</v>
      </c>
      <c r="AH16" s="10">
        <v>1</v>
      </c>
      <c r="AI16" s="10">
        <v>78</v>
      </c>
      <c r="AJ16" s="10">
        <v>24</v>
      </c>
      <c r="AK16" s="10">
        <v>5</v>
      </c>
      <c r="AL16" s="10">
        <v>18</v>
      </c>
      <c r="AM16" s="10">
        <v>50</v>
      </c>
      <c r="AN16" s="10">
        <v>26</v>
      </c>
      <c r="AO16" s="10">
        <v>2</v>
      </c>
      <c r="AP16" s="10">
        <v>19</v>
      </c>
      <c r="AQ16" s="10">
        <v>2</v>
      </c>
      <c r="AR16" s="10">
        <v>235</v>
      </c>
      <c r="AS16" s="8"/>
    </row>
    <row r="17" spans="1:45" x14ac:dyDescent="0.2">
      <c r="A17" s="32"/>
      <c r="B17" s="24"/>
      <c r="C17" s="11" t="s">
        <v>118</v>
      </c>
      <c r="D17" s="11" t="s">
        <v>118</v>
      </c>
      <c r="E17" s="11" t="s">
        <v>118</v>
      </c>
      <c r="F17" s="11" t="s">
        <v>118</v>
      </c>
      <c r="G17" s="11" t="s">
        <v>118</v>
      </c>
      <c r="H17" s="11" t="s">
        <v>118</v>
      </c>
      <c r="I17" s="11" t="s">
        <v>118</v>
      </c>
      <c r="J17" s="11" t="s">
        <v>118</v>
      </c>
      <c r="K17" s="11" t="s">
        <v>118</v>
      </c>
      <c r="L17" s="11" t="s">
        <v>118</v>
      </c>
      <c r="M17" s="11" t="s">
        <v>118</v>
      </c>
      <c r="N17" s="11" t="s">
        <v>118</v>
      </c>
      <c r="O17" s="11" t="s">
        <v>118</v>
      </c>
      <c r="P17" s="11" t="s">
        <v>118</v>
      </c>
      <c r="Q17" s="11" t="s">
        <v>118</v>
      </c>
      <c r="R17" s="11" t="s">
        <v>118</v>
      </c>
      <c r="S17" s="11" t="s">
        <v>118</v>
      </c>
      <c r="T17" s="11" t="s">
        <v>118</v>
      </c>
      <c r="U17" s="11" t="s">
        <v>118</v>
      </c>
      <c r="V17" s="11" t="s">
        <v>118</v>
      </c>
      <c r="W17" s="11" t="s">
        <v>118</v>
      </c>
      <c r="X17" s="11" t="s">
        <v>118</v>
      </c>
      <c r="Y17" s="11" t="s">
        <v>118</v>
      </c>
      <c r="Z17" s="11" t="s">
        <v>118</v>
      </c>
      <c r="AA17" s="11" t="s">
        <v>118</v>
      </c>
      <c r="AB17" s="11" t="s">
        <v>118</v>
      </c>
      <c r="AC17" s="11" t="s">
        <v>118</v>
      </c>
      <c r="AD17" s="11" t="s">
        <v>118</v>
      </c>
      <c r="AE17" s="11" t="s">
        <v>118</v>
      </c>
      <c r="AF17" s="11" t="s">
        <v>118</v>
      </c>
      <c r="AG17" s="11" t="s">
        <v>118</v>
      </c>
      <c r="AH17" s="11" t="s">
        <v>118</v>
      </c>
      <c r="AI17" s="11" t="s">
        <v>118</v>
      </c>
      <c r="AJ17" s="11" t="s">
        <v>118</v>
      </c>
      <c r="AK17" s="11" t="s">
        <v>118</v>
      </c>
      <c r="AL17" s="11" t="s">
        <v>118</v>
      </c>
      <c r="AM17" s="11" t="s">
        <v>118</v>
      </c>
      <c r="AN17" s="11" t="s">
        <v>118</v>
      </c>
      <c r="AO17" s="11" t="s">
        <v>118</v>
      </c>
      <c r="AP17" s="11" t="s">
        <v>118</v>
      </c>
      <c r="AQ17" s="11" t="s">
        <v>118</v>
      </c>
      <c r="AR17" s="11" t="s">
        <v>118</v>
      </c>
      <c r="AS17" s="8"/>
    </row>
    <row r="18" spans="1:45" x14ac:dyDescent="0.2">
      <c r="A18" s="13" t="s">
        <v>439</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20"/>
    </row>
    <row r="19" spans="1:45" x14ac:dyDescent="0.2">
      <c r="A19" s="15" t="s">
        <v>135</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row>
  </sheetData>
  <mergeCells count="15">
    <mergeCell ref="B12:B14"/>
    <mergeCell ref="B15:B17"/>
    <mergeCell ref="A6:A17"/>
    <mergeCell ref="AP2:AR2"/>
    <mergeCell ref="A2:C2"/>
    <mergeCell ref="A3:B5"/>
    <mergeCell ref="B6:B8"/>
    <mergeCell ref="B9:B11"/>
    <mergeCell ref="AI3:AR3"/>
    <mergeCell ref="D3:H3"/>
    <mergeCell ref="I3:J3"/>
    <mergeCell ref="K3:N3"/>
    <mergeCell ref="O3:U3"/>
    <mergeCell ref="V3:AB3"/>
    <mergeCell ref="AC3:AH3"/>
  </mergeCells>
  <hyperlinks>
    <hyperlink ref="A1" location="'TOC'!A1:A1" display="Back to TOC" xr:uid="{00000000-0004-0000-1F00-000000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S22"/>
  <sheetViews>
    <sheetView workbookViewId="0">
      <pane xSplit="2" ySplit="5" topLeftCell="C6" activePane="bottomRight" state="frozen"/>
      <selection pane="topRight"/>
      <selection pane="bottomLeft"/>
      <selection pane="bottomRight"/>
    </sheetView>
  </sheetViews>
  <sheetFormatPr baseColWidth="10" defaultColWidth="8.83203125" defaultRowHeight="15" x14ac:dyDescent="0.2"/>
  <cols>
    <col min="1" max="1" width="50" style="1"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577</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440</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441</v>
      </c>
      <c r="B6" s="23" t="s">
        <v>421</v>
      </c>
      <c r="C6" s="9">
        <v>0.15785268659669999</v>
      </c>
      <c r="D6" s="9">
        <v>0.1767542671134</v>
      </c>
      <c r="E6" s="9">
        <v>3.3030778692540001E-2</v>
      </c>
      <c r="F6" s="9">
        <v>0.13048950104650001</v>
      </c>
      <c r="G6" s="9">
        <v>0.15157999107190001</v>
      </c>
      <c r="H6" s="9">
        <v>0.23076345988970001</v>
      </c>
      <c r="I6" s="9">
        <v>0.1419220038566</v>
      </c>
      <c r="J6" s="9">
        <v>0.17172445941200001</v>
      </c>
      <c r="K6" s="9">
        <v>0.1689857446369</v>
      </c>
      <c r="L6" s="9">
        <v>0.1196905612173</v>
      </c>
      <c r="M6" s="9">
        <v>0.171355244657</v>
      </c>
      <c r="N6" s="9">
        <v>0.44148982150479998</v>
      </c>
      <c r="O6" s="9">
        <v>0.30677133844420001</v>
      </c>
      <c r="P6" s="9">
        <v>0.1183630552563</v>
      </c>
      <c r="Q6" s="9">
        <v>0.1929489962732</v>
      </c>
      <c r="R6" s="9">
        <v>0.2378636457952</v>
      </c>
      <c r="S6" s="9">
        <v>1.8598730655970001E-2</v>
      </c>
      <c r="T6" s="9">
        <v>0.15951742206469999</v>
      </c>
      <c r="U6" s="9">
        <v>0.11615650571070001</v>
      </c>
      <c r="V6" s="9"/>
      <c r="W6" s="9"/>
      <c r="X6" s="9">
        <v>1</v>
      </c>
      <c r="Y6" s="9">
        <v>8.3806405364179992E-2</v>
      </c>
      <c r="Z6" s="9">
        <v>0</v>
      </c>
      <c r="AA6" s="9"/>
      <c r="AB6" s="9"/>
      <c r="AC6" s="9">
        <v>0.65381323546480008</v>
      </c>
      <c r="AD6" s="9">
        <v>0.60786573644059994</v>
      </c>
      <c r="AE6" s="9">
        <v>9.8488666723840004E-2</v>
      </c>
      <c r="AF6" s="9">
        <v>2.0537712682720002E-2</v>
      </c>
      <c r="AG6" s="9">
        <v>0</v>
      </c>
      <c r="AH6" s="9">
        <v>0</v>
      </c>
      <c r="AI6" s="9">
        <v>0.19477059043440001</v>
      </c>
      <c r="AJ6" s="9">
        <v>0.19478118740540001</v>
      </c>
      <c r="AK6" s="9">
        <v>9.8572369682300001E-2</v>
      </c>
      <c r="AL6" s="9">
        <v>0</v>
      </c>
      <c r="AM6" s="9">
        <v>0.2101982923506</v>
      </c>
      <c r="AN6" s="9">
        <v>0.18120526401770001</v>
      </c>
      <c r="AO6" s="9">
        <v>0</v>
      </c>
      <c r="AP6" s="9">
        <v>0</v>
      </c>
      <c r="AQ6" s="9">
        <v>0</v>
      </c>
      <c r="AR6" s="9">
        <v>0.13801976313289999</v>
      </c>
      <c r="AS6" s="8"/>
    </row>
    <row r="7" spans="1:45" x14ac:dyDescent="0.2">
      <c r="A7" s="24"/>
      <c r="B7" s="24"/>
      <c r="C7" s="10">
        <v>45</v>
      </c>
      <c r="D7" s="10">
        <v>6</v>
      </c>
      <c r="E7" s="10">
        <v>3</v>
      </c>
      <c r="F7" s="10">
        <v>6</v>
      </c>
      <c r="G7" s="10">
        <v>8</v>
      </c>
      <c r="H7" s="10">
        <v>20</v>
      </c>
      <c r="I7" s="10">
        <v>20</v>
      </c>
      <c r="J7" s="10">
        <v>24</v>
      </c>
      <c r="K7" s="10">
        <v>21</v>
      </c>
      <c r="L7" s="10">
        <v>12</v>
      </c>
      <c r="M7" s="10">
        <v>10</v>
      </c>
      <c r="N7" s="10">
        <v>2</v>
      </c>
      <c r="O7" s="10">
        <v>5</v>
      </c>
      <c r="P7" s="10">
        <v>2</v>
      </c>
      <c r="Q7" s="10">
        <v>13</v>
      </c>
      <c r="R7" s="10">
        <v>6</v>
      </c>
      <c r="S7" s="10">
        <v>1</v>
      </c>
      <c r="T7" s="10">
        <v>12</v>
      </c>
      <c r="U7" s="10">
        <v>6</v>
      </c>
      <c r="V7" s="10">
        <v>0</v>
      </c>
      <c r="W7" s="10">
        <v>0</v>
      </c>
      <c r="X7" s="10">
        <v>36</v>
      </c>
      <c r="Y7" s="10">
        <v>9</v>
      </c>
      <c r="Z7" s="10">
        <v>0</v>
      </c>
      <c r="AA7" s="10">
        <v>0</v>
      </c>
      <c r="AB7" s="10">
        <v>0</v>
      </c>
      <c r="AC7" s="10">
        <v>8</v>
      </c>
      <c r="AD7" s="10">
        <v>25</v>
      </c>
      <c r="AE7" s="10">
        <v>10</v>
      </c>
      <c r="AF7" s="10">
        <v>2</v>
      </c>
      <c r="AG7" s="10">
        <v>0</v>
      </c>
      <c r="AH7" s="10">
        <v>0</v>
      </c>
      <c r="AI7" s="10">
        <v>14</v>
      </c>
      <c r="AJ7" s="10">
        <v>5</v>
      </c>
      <c r="AK7" s="10">
        <v>1</v>
      </c>
      <c r="AL7" s="10">
        <v>0</v>
      </c>
      <c r="AM7" s="10">
        <v>8</v>
      </c>
      <c r="AN7" s="10">
        <v>1</v>
      </c>
      <c r="AO7" s="10">
        <v>0</v>
      </c>
      <c r="AP7" s="10">
        <v>0</v>
      </c>
      <c r="AQ7" s="10">
        <v>0</v>
      </c>
      <c r="AR7" s="10">
        <v>16</v>
      </c>
      <c r="AS7" s="8"/>
    </row>
    <row r="8" spans="1:45" x14ac:dyDescent="0.2">
      <c r="A8" s="24"/>
      <c r="B8" s="24"/>
      <c r="C8" s="11" t="s">
        <v>118</v>
      </c>
      <c r="D8" s="11"/>
      <c r="E8" s="11"/>
      <c r="F8" s="11"/>
      <c r="G8" s="11"/>
      <c r="H8" s="12" t="s">
        <v>125</v>
      </c>
      <c r="I8" s="11"/>
      <c r="J8" s="11"/>
      <c r="K8" s="11"/>
      <c r="L8" s="11"/>
      <c r="M8" s="11"/>
      <c r="N8" s="11"/>
      <c r="O8" s="12" t="s">
        <v>124</v>
      </c>
      <c r="P8" s="11"/>
      <c r="Q8" s="11"/>
      <c r="R8" s="12" t="s">
        <v>124</v>
      </c>
      <c r="S8" s="11"/>
      <c r="T8" s="11"/>
      <c r="U8" s="11"/>
      <c r="V8" s="11" t="s">
        <v>118</v>
      </c>
      <c r="W8" s="11" t="s">
        <v>118</v>
      </c>
      <c r="X8" s="12" t="s">
        <v>296</v>
      </c>
      <c r="Y8" s="12" t="s">
        <v>124</v>
      </c>
      <c r="Z8" s="11"/>
      <c r="AA8" s="11" t="s">
        <v>118</v>
      </c>
      <c r="AB8" s="11" t="s">
        <v>118</v>
      </c>
      <c r="AC8" s="12" t="s">
        <v>323</v>
      </c>
      <c r="AD8" s="12" t="s">
        <v>392</v>
      </c>
      <c r="AE8" s="11"/>
      <c r="AF8" s="11"/>
      <c r="AG8" s="11"/>
      <c r="AH8" s="11"/>
      <c r="AI8" s="11"/>
      <c r="AJ8" s="11"/>
      <c r="AK8" s="11"/>
      <c r="AL8" s="11"/>
      <c r="AM8" s="11"/>
      <c r="AN8" s="11"/>
      <c r="AO8" s="11" t="s">
        <v>118</v>
      </c>
      <c r="AP8" s="11"/>
      <c r="AQ8" s="11"/>
      <c r="AR8" s="11"/>
      <c r="AS8" s="8"/>
    </row>
    <row r="9" spans="1:45" x14ac:dyDescent="0.2">
      <c r="A9" s="26"/>
      <c r="B9" s="23" t="s">
        <v>442</v>
      </c>
      <c r="C9" s="9">
        <v>0.52019642769219998</v>
      </c>
      <c r="D9" s="9">
        <v>0.61859696612299997</v>
      </c>
      <c r="E9" s="9">
        <v>0.66836416519370001</v>
      </c>
      <c r="F9" s="9">
        <v>0.50274254409370001</v>
      </c>
      <c r="G9" s="9">
        <v>0.46121590880309998</v>
      </c>
      <c r="H9" s="9">
        <v>0.4560946968972</v>
      </c>
      <c r="I9" s="9">
        <v>0.57212023824989999</v>
      </c>
      <c r="J9" s="9">
        <v>0.4802082009336</v>
      </c>
      <c r="K9" s="9">
        <v>0.5180708605398</v>
      </c>
      <c r="L9" s="9">
        <v>0.59845344029720005</v>
      </c>
      <c r="M9" s="9">
        <v>0.46016966152529998</v>
      </c>
      <c r="N9" s="9">
        <v>0</v>
      </c>
      <c r="O9" s="9">
        <v>0.255063828795</v>
      </c>
      <c r="P9" s="9">
        <v>0.38216058337969999</v>
      </c>
      <c r="Q9" s="9">
        <v>0.62558084924750001</v>
      </c>
      <c r="R9" s="9">
        <v>0.56767772721480003</v>
      </c>
      <c r="S9" s="9">
        <v>0.56360628761059994</v>
      </c>
      <c r="T9" s="9">
        <v>0.49284115237359999</v>
      </c>
      <c r="U9" s="9">
        <v>0.55323905224430003</v>
      </c>
      <c r="V9" s="9"/>
      <c r="W9" s="9"/>
      <c r="X9" s="9">
        <v>0</v>
      </c>
      <c r="Y9" s="9">
        <v>0.1632655048809</v>
      </c>
      <c r="Z9" s="9">
        <v>1</v>
      </c>
      <c r="AA9" s="9"/>
      <c r="AB9" s="9"/>
      <c r="AC9" s="9">
        <v>0</v>
      </c>
      <c r="AD9" s="9">
        <v>6.4903685369520001E-2</v>
      </c>
      <c r="AE9" s="9">
        <v>0.34769499370309997</v>
      </c>
      <c r="AF9" s="9">
        <v>0.85405522748910001</v>
      </c>
      <c r="AG9" s="9">
        <v>0.90549882904559997</v>
      </c>
      <c r="AH9" s="9">
        <v>0</v>
      </c>
      <c r="AI9" s="9">
        <v>0.3009626146378</v>
      </c>
      <c r="AJ9" s="9">
        <v>0.53373545462909999</v>
      </c>
      <c r="AK9" s="9">
        <v>0.49307298635750002</v>
      </c>
      <c r="AL9" s="9">
        <v>0.50202506576009998</v>
      </c>
      <c r="AM9" s="9">
        <v>0.41831649279060001</v>
      </c>
      <c r="AN9" s="9">
        <v>0.6406457070928</v>
      </c>
      <c r="AO9" s="9">
        <v>0</v>
      </c>
      <c r="AP9" s="9">
        <v>0.91060935571399992</v>
      </c>
      <c r="AQ9" s="9">
        <v>1</v>
      </c>
      <c r="AR9" s="9">
        <v>0.63488170149349998</v>
      </c>
      <c r="AS9" s="8"/>
    </row>
    <row r="10" spans="1:45" x14ac:dyDescent="0.2">
      <c r="A10" s="24"/>
      <c r="B10" s="24"/>
      <c r="C10" s="10">
        <v>148</v>
      </c>
      <c r="D10" s="10">
        <v>16</v>
      </c>
      <c r="E10" s="10">
        <v>35</v>
      </c>
      <c r="F10" s="10">
        <v>28</v>
      </c>
      <c r="G10" s="10">
        <v>24</v>
      </c>
      <c r="H10" s="10">
        <v>45</v>
      </c>
      <c r="I10" s="10">
        <v>72</v>
      </c>
      <c r="J10" s="10">
        <v>75</v>
      </c>
      <c r="K10" s="10">
        <v>67</v>
      </c>
      <c r="L10" s="10">
        <v>53</v>
      </c>
      <c r="M10" s="10">
        <v>27</v>
      </c>
      <c r="N10" s="10">
        <v>0</v>
      </c>
      <c r="O10" s="10">
        <v>7</v>
      </c>
      <c r="P10" s="10">
        <v>7</v>
      </c>
      <c r="Q10" s="10">
        <v>33</v>
      </c>
      <c r="R10" s="10">
        <v>21</v>
      </c>
      <c r="S10" s="10">
        <v>22</v>
      </c>
      <c r="T10" s="10">
        <v>28</v>
      </c>
      <c r="U10" s="10">
        <v>30</v>
      </c>
      <c r="V10" s="10">
        <v>0</v>
      </c>
      <c r="W10" s="10">
        <v>0</v>
      </c>
      <c r="X10" s="10">
        <v>0</v>
      </c>
      <c r="Y10" s="10">
        <v>21</v>
      </c>
      <c r="Z10" s="10">
        <v>127</v>
      </c>
      <c r="AA10" s="10">
        <v>0</v>
      </c>
      <c r="AB10" s="10">
        <v>0</v>
      </c>
      <c r="AC10" s="10">
        <v>0</v>
      </c>
      <c r="AD10" s="10">
        <v>5</v>
      </c>
      <c r="AE10" s="10">
        <v>30</v>
      </c>
      <c r="AF10" s="10">
        <v>75</v>
      </c>
      <c r="AG10" s="10">
        <v>38</v>
      </c>
      <c r="AH10" s="10">
        <v>0</v>
      </c>
      <c r="AI10" s="10">
        <v>20</v>
      </c>
      <c r="AJ10" s="10">
        <v>6</v>
      </c>
      <c r="AK10" s="10">
        <v>3</v>
      </c>
      <c r="AL10" s="10">
        <v>5</v>
      </c>
      <c r="AM10" s="10">
        <v>21</v>
      </c>
      <c r="AN10" s="10">
        <v>7</v>
      </c>
      <c r="AO10" s="10">
        <v>0</v>
      </c>
      <c r="AP10" s="10">
        <v>4</v>
      </c>
      <c r="AQ10" s="10">
        <v>4</v>
      </c>
      <c r="AR10" s="10">
        <v>78</v>
      </c>
      <c r="AS10" s="8"/>
    </row>
    <row r="11" spans="1:45" x14ac:dyDescent="0.2">
      <c r="A11" s="24"/>
      <c r="B11" s="24"/>
      <c r="C11" s="11" t="s">
        <v>118</v>
      </c>
      <c r="D11" s="11"/>
      <c r="E11" s="11"/>
      <c r="F11" s="11"/>
      <c r="G11" s="11"/>
      <c r="H11" s="11"/>
      <c r="I11" s="11"/>
      <c r="J11" s="11"/>
      <c r="K11" s="11"/>
      <c r="L11" s="11"/>
      <c r="M11" s="11"/>
      <c r="N11" s="11"/>
      <c r="O11" s="11"/>
      <c r="P11" s="11"/>
      <c r="Q11" s="11"/>
      <c r="R11" s="11"/>
      <c r="S11" s="11"/>
      <c r="T11" s="11"/>
      <c r="U11" s="11"/>
      <c r="V11" s="11" t="s">
        <v>118</v>
      </c>
      <c r="W11" s="11" t="s">
        <v>118</v>
      </c>
      <c r="X11" s="11"/>
      <c r="Y11" s="11"/>
      <c r="Z11" s="12" t="s">
        <v>249</v>
      </c>
      <c r="AA11" s="11" t="s">
        <v>118</v>
      </c>
      <c r="AB11" s="11" t="s">
        <v>118</v>
      </c>
      <c r="AC11" s="11"/>
      <c r="AD11" s="11"/>
      <c r="AE11" s="12" t="s">
        <v>125</v>
      </c>
      <c r="AF11" s="12" t="s">
        <v>443</v>
      </c>
      <c r="AG11" s="12" t="s">
        <v>443</v>
      </c>
      <c r="AH11" s="11"/>
      <c r="AI11" s="11"/>
      <c r="AJ11" s="11"/>
      <c r="AK11" s="11"/>
      <c r="AL11" s="11"/>
      <c r="AM11" s="11"/>
      <c r="AN11" s="11"/>
      <c r="AO11" s="11" t="s">
        <v>118</v>
      </c>
      <c r="AP11" s="12" t="s">
        <v>119</v>
      </c>
      <c r="AQ11" s="11"/>
      <c r="AR11" s="12" t="s">
        <v>119</v>
      </c>
      <c r="AS11" s="8"/>
    </row>
    <row r="12" spans="1:45" x14ac:dyDescent="0.2">
      <c r="A12" s="26"/>
      <c r="B12" s="23" t="s">
        <v>444</v>
      </c>
      <c r="C12" s="9">
        <v>0.2674548754021</v>
      </c>
      <c r="D12" s="9">
        <v>0.17723151713929999</v>
      </c>
      <c r="E12" s="9">
        <v>0.2617751048552</v>
      </c>
      <c r="F12" s="9">
        <v>0.28295032168509998</v>
      </c>
      <c r="G12" s="9">
        <v>0.3751369457648</v>
      </c>
      <c r="H12" s="9">
        <v>0.21690536736169999</v>
      </c>
      <c r="I12" s="9">
        <v>0.2413839165736</v>
      </c>
      <c r="J12" s="9">
        <v>0.28833962625170001</v>
      </c>
      <c r="K12" s="9">
        <v>0.2610046945824</v>
      </c>
      <c r="L12" s="9">
        <v>0.24910095124430001</v>
      </c>
      <c r="M12" s="9">
        <v>0.28823894726920002</v>
      </c>
      <c r="N12" s="9">
        <v>0.39369676140319998</v>
      </c>
      <c r="O12" s="9">
        <v>0.2103542677146</v>
      </c>
      <c r="P12" s="9">
        <v>0.4994763613639</v>
      </c>
      <c r="Q12" s="9">
        <v>0.16376780733160001</v>
      </c>
      <c r="R12" s="9">
        <v>0.15989126236019999</v>
      </c>
      <c r="S12" s="9">
        <v>0.35785445609760003</v>
      </c>
      <c r="T12" s="9">
        <v>0.32736186723029997</v>
      </c>
      <c r="U12" s="9">
        <v>0.25872590416680002</v>
      </c>
      <c r="V12" s="9"/>
      <c r="W12" s="9"/>
      <c r="X12" s="9">
        <v>0</v>
      </c>
      <c r="Y12" s="9">
        <v>0.62548139287560001</v>
      </c>
      <c r="Z12" s="9">
        <v>0</v>
      </c>
      <c r="AA12" s="9"/>
      <c r="AB12" s="9"/>
      <c r="AC12" s="9">
        <v>7.9480866564600003E-2</v>
      </c>
      <c r="AD12" s="9">
        <v>0.32723057818989998</v>
      </c>
      <c r="AE12" s="9">
        <v>0.46451821798830001</v>
      </c>
      <c r="AF12" s="9">
        <v>0.11800619111589999</v>
      </c>
      <c r="AG12" s="9">
        <v>7.3002118910849997E-2</v>
      </c>
      <c r="AH12" s="9">
        <v>0.47102410295379998</v>
      </c>
      <c r="AI12" s="9">
        <v>0.34343181305350001</v>
      </c>
      <c r="AJ12" s="9">
        <v>0.2444771407945</v>
      </c>
      <c r="AK12" s="9">
        <v>0.40835464396019999</v>
      </c>
      <c r="AL12" s="9">
        <v>0.49797493423990002</v>
      </c>
      <c r="AM12" s="9">
        <v>0.3421685974516</v>
      </c>
      <c r="AN12" s="9">
        <v>0.17814902888949999</v>
      </c>
      <c r="AO12" s="9">
        <v>1</v>
      </c>
      <c r="AP12" s="9">
        <v>0</v>
      </c>
      <c r="AQ12" s="9">
        <v>0</v>
      </c>
      <c r="AR12" s="9">
        <v>0.1999482226864</v>
      </c>
      <c r="AS12" s="8"/>
    </row>
    <row r="13" spans="1:45" x14ac:dyDescent="0.2">
      <c r="A13" s="24"/>
      <c r="B13" s="24"/>
      <c r="C13" s="10">
        <v>86</v>
      </c>
      <c r="D13" s="10">
        <v>6</v>
      </c>
      <c r="E13" s="10">
        <v>17</v>
      </c>
      <c r="F13" s="10">
        <v>19</v>
      </c>
      <c r="G13" s="10">
        <v>21</v>
      </c>
      <c r="H13" s="10">
        <v>19</v>
      </c>
      <c r="I13" s="10">
        <v>39</v>
      </c>
      <c r="J13" s="10">
        <v>45</v>
      </c>
      <c r="K13" s="10">
        <v>37</v>
      </c>
      <c r="L13" s="10">
        <v>24</v>
      </c>
      <c r="M13" s="10">
        <v>21</v>
      </c>
      <c r="N13" s="10">
        <v>3</v>
      </c>
      <c r="O13" s="10">
        <v>6</v>
      </c>
      <c r="P13" s="10">
        <v>9</v>
      </c>
      <c r="Q13" s="10">
        <v>12</v>
      </c>
      <c r="R13" s="10">
        <v>9</v>
      </c>
      <c r="S13" s="10">
        <v>16</v>
      </c>
      <c r="T13" s="10">
        <v>19</v>
      </c>
      <c r="U13" s="10">
        <v>15</v>
      </c>
      <c r="V13" s="10">
        <v>0</v>
      </c>
      <c r="W13" s="10">
        <v>0</v>
      </c>
      <c r="X13" s="10">
        <v>0</v>
      </c>
      <c r="Y13" s="10">
        <v>86</v>
      </c>
      <c r="Z13" s="10">
        <v>0</v>
      </c>
      <c r="AA13" s="10">
        <v>0</v>
      </c>
      <c r="AB13" s="10">
        <v>0</v>
      </c>
      <c r="AC13" s="10">
        <v>1</v>
      </c>
      <c r="AD13" s="10">
        <v>16</v>
      </c>
      <c r="AE13" s="10">
        <v>48</v>
      </c>
      <c r="AF13" s="10">
        <v>13</v>
      </c>
      <c r="AG13" s="10">
        <v>4</v>
      </c>
      <c r="AH13" s="10">
        <v>3</v>
      </c>
      <c r="AI13" s="10">
        <v>26</v>
      </c>
      <c r="AJ13" s="10">
        <v>4</v>
      </c>
      <c r="AK13" s="10">
        <v>5</v>
      </c>
      <c r="AL13" s="10">
        <v>6</v>
      </c>
      <c r="AM13" s="10">
        <v>13</v>
      </c>
      <c r="AN13" s="10">
        <v>2</v>
      </c>
      <c r="AO13" s="10">
        <v>1</v>
      </c>
      <c r="AP13" s="10">
        <v>0</v>
      </c>
      <c r="AQ13" s="10">
        <v>0</v>
      </c>
      <c r="AR13" s="10">
        <v>29</v>
      </c>
      <c r="AS13" s="8"/>
    </row>
    <row r="14" spans="1:45" x14ac:dyDescent="0.2">
      <c r="A14" s="24"/>
      <c r="B14" s="24"/>
      <c r="C14" s="11" t="s">
        <v>118</v>
      </c>
      <c r="D14" s="11"/>
      <c r="E14" s="11"/>
      <c r="F14" s="11"/>
      <c r="G14" s="11"/>
      <c r="H14" s="11"/>
      <c r="I14" s="11"/>
      <c r="J14" s="11"/>
      <c r="K14" s="11"/>
      <c r="L14" s="11"/>
      <c r="M14" s="11"/>
      <c r="N14" s="11"/>
      <c r="O14" s="11"/>
      <c r="P14" s="11"/>
      <c r="Q14" s="11"/>
      <c r="R14" s="11"/>
      <c r="S14" s="11"/>
      <c r="T14" s="11"/>
      <c r="U14" s="11"/>
      <c r="V14" s="11" t="s">
        <v>118</v>
      </c>
      <c r="W14" s="11" t="s">
        <v>118</v>
      </c>
      <c r="X14" s="11"/>
      <c r="Y14" s="12" t="s">
        <v>445</v>
      </c>
      <c r="Z14" s="11"/>
      <c r="AA14" s="11" t="s">
        <v>118</v>
      </c>
      <c r="AB14" s="11" t="s">
        <v>118</v>
      </c>
      <c r="AC14" s="11"/>
      <c r="AD14" s="11"/>
      <c r="AE14" s="12" t="s">
        <v>296</v>
      </c>
      <c r="AF14" s="11"/>
      <c r="AG14" s="11"/>
      <c r="AH14" s="11"/>
      <c r="AI14" s="11"/>
      <c r="AJ14" s="11"/>
      <c r="AK14" s="11"/>
      <c r="AL14" s="11"/>
      <c r="AM14" s="11"/>
      <c r="AN14" s="11"/>
      <c r="AO14" s="11" t="s">
        <v>118</v>
      </c>
      <c r="AP14" s="11"/>
      <c r="AQ14" s="11"/>
      <c r="AR14" s="11"/>
      <c r="AS14" s="8"/>
    </row>
    <row r="15" spans="1:45" x14ac:dyDescent="0.2">
      <c r="A15" s="26"/>
      <c r="B15" s="23" t="s">
        <v>105</v>
      </c>
      <c r="C15" s="9">
        <v>5.4496010309029987E-2</v>
      </c>
      <c r="D15" s="9">
        <v>2.741724962428E-2</v>
      </c>
      <c r="E15" s="9">
        <v>3.6829951258550001E-2</v>
      </c>
      <c r="F15" s="9">
        <v>8.3817633174740003E-2</v>
      </c>
      <c r="G15" s="9">
        <v>1.206715436032E-2</v>
      </c>
      <c r="H15" s="9">
        <v>9.6236475851390002E-2</v>
      </c>
      <c r="I15" s="9">
        <v>4.4573841319899998E-2</v>
      </c>
      <c r="J15" s="9">
        <v>5.9727713402729997E-2</v>
      </c>
      <c r="K15" s="9">
        <v>5.1938700240839998E-2</v>
      </c>
      <c r="L15" s="9">
        <v>3.2755047241310002E-2</v>
      </c>
      <c r="M15" s="9">
        <v>8.0236146548459994E-2</v>
      </c>
      <c r="N15" s="9">
        <v>0.16481341709200001</v>
      </c>
      <c r="O15" s="9">
        <v>0.22781056504620001</v>
      </c>
      <c r="P15" s="9">
        <v>0</v>
      </c>
      <c r="Q15" s="9">
        <v>1.7702347147640001E-2</v>
      </c>
      <c r="R15" s="9">
        <v>3.4567364629819998E-2</v>
      </c>
      <c r="S15" s="9">
        <v>5.9940525635829987E-2</v>
      </c>
      <c r="T15" s="9">
        <v>2.027955833134E-2</v>
      </c>
      <c r="U15" s="9">
        <v>7.1878537878240001E-2</v>
      </c>
      <c r="V15" s="9"/>
      <c r="W15" s="9"/>
      <c r="X15" s="9">
        <v>0</v>
      </c>
      <c r="Y15" s="9">
        <v>0.12744669687929999</v>
      </c>
      <c r="Z15" s="9">
        <v>0</v>
      </c>
      <c r="AA15" s="9"/>
      <c r="AB15" s="9"/>
      <c r="AC15" s="9">
        <v>0.26670589797060001</v>
      </c>
      <c r="AD15" s="9">
        <v>0</v>
      </c>
      <c r="AE15" s="9">
        <v>8.9298121584770004E-2</v>
      </c>
      <c r="AF15" s="9">
        <v>7.4008687122810004E-3</v>
      </c>
      <c r="AG15" s="9">
        <v>2.14990520436E-2</v>
      </c>
      <c r="AH15" s="9">
        <v>0.52897589704620007</v>
      </c>
      <c r="AI15" s="9">
        <v>0.16083498187430001</v>
      </c>
      <c r="AJ15" s="9">
        <v>2.700621717101E-2</v>
      </c>
      <c r="AK15" s="9">
        <v>0</v>
      </c>
      <c r="AL15" s="9">
        <v>0</v>
      </c>
      <c r="AM15" s="9">
        <v>2.9316617407229999E-2</v>
      </c>
      <c r="AN15" s="9">
        <v>0</v>
      </c>
      <c r="AO15" s="9">
        <v>0</v>
      </c>
      <c r="AP15" s="9">
        <v>8.9390644285970003E-2</v>
      </c>
      <c r="AQ15" s="9">
        <v>0</v>
      </c>
      <c r="AR15" s="9">
        <v>2.7150312687189999E-2</v>
      </c>
      <c r="AS15" s="8"/>
    </row>
    <row r="16" spans="1:45" x14ac:dyDescent="0.2">
      <c r="A16" s="24"/>
      <c r="B16" s="24"/>
      <c r="C16" s="10">
        <v>12</v>
      </c>
      <c r="D16" s="10">
        <v>1</v>
      </c>
      <c r="E16" s="10">
        <v>3</v>
      </c>
      <c r="F16" s="10">
        <v>2</v>
      </c>
      <c r="G16" s="10">
        <v>1</v>
      </c>
      <c r="H16" s="10">
        <v>5</v>
      </c>
      <c r="I16" s="10">
        <v>4</v>
      </c>
      <c r="J16" s="10">
        <v>7</v>
      </c>
      <c r="K16" s="10">
        <v>7</v>
      </c>
      <c r="L16" s="10">
        <v>1</v>
      </c>
      <c r="M16" s="10">
        <v>3</v>
      </c>
      <c r="N16" s="10">
        <v>1</v>
      </c>
      <c r="O16" s="10">
        <v>4</v>
      </c>
      <c r="P16" s="10">
        <v>0</v>
      </c>
      <c r="Q16" s="10">
        <v>1</v>
      </c>
      <c r="R16" s="10">
        <v>1</v>
      </c>
      <c r="S16" s="10">
        <v>3</v>
      </c>
      <c r="T16" s="10">
        <v>2</v>
      </c>
      <c r="U16" s="10">
        <v>1</v>
      </c>
      <c r="V16" s="10">
        <v>0</v>
      </c>
      <c r="W16" s="10">
        <v>0</v>
      </c>
      <c r="X16" s="10">
        <v>0</v>
      </c>
      <c r="Y16" s="10">
        <v>12</v>
      </c>
      <c r="Z16" s="10">
        <v>0</v>
      </c>
      <c r="AA16" s="10">
        <v>0</v>
      </c>
      <c r="AB16" s="10">
        <v>0</v>
      </c>
      <c r="AC16" s="10">
        <v>1</v>
      </c>
      <c r="AD16" s="10">
        <v>0</v>
      </c>
      <c r="AE16" s="10">
        <v>6</v>
      </c>
      <c r="AF16" s="10">
        <v>1</v>
      </c>
      <c r="AG16" s="10">
        <v>1</v>
      </c>
      <c r="AH16" s="10">
        <v>3</v>
      </c>
      <c r="AI16" s="10">
        <v>6</v>
      </c>
      <c r="AJ16" s="10">
        <v>1</v>
      </c>
      <c r="AK16" s="10">
        <v>0</v>
      </c>
      <c r="AL16" s="10">
        <v>0</v>
      </c>
      <c r="AM16" s="10">
        <v>1</v>
      </c>
      <c r="AN16" s="10">
        <v>0</v>
      </c>
      <c r="AO16" s="10">
        <v>0</v>
      </c>
      <c r="AP16" s="10">
        <v>1</v>
      </c>
      <c r="AQ16" s="10">
        <v>0</v>
      </c>
      <c r="AR16" s="10">
        <v>3</v>
      </c>
      <c r="AS16" s="8"/>
    </row>
    <row r="17" spans="1:45" x14ac:dyDescent="0.2">
      <c r="A17" s="24"/>
      <c r="B17" s="24"/>
      <c r="C17" s="11" t="s">
        <v>118</v>
      </c>
      <c r="D17" s="11"/>
      <c r="E17" s="11"/>
      <c r="F17" s="11"/>
      <c r="G17" s="11"/>
      <c r="H17" s="11"/>
      <c r="I17" s="11"/>
      <c r="J17" s="11"/>
      <c r="K17" s="11"/>
      <c r="L17" s="11"/>
      <c r="M17" s="11"/>
      <c r="N17" s="11"/>
      <c r="O17" s="12" t="s">
        <v>171</v>
      </c>
      <c r="P17" s="11"/>
      <c r="Q17" s="11"/>
      <c r="R17" s="11"/>
      <c r="S17" s="11"/>
      <c r="T17" s="11"/>
      <c r="U17" s="11"/>
      <c r="V17" s="11" t="s">
        <v>118</v>
      </c>
      <c r="W17" s="11" t="s">
        <v>118</v>
      </c>
      <c r="X17" s="11"/>
      <c r="Y17" s="12" t="s">
        <v>124</v>
      </c>
      <c r="Z17" s="11"/>
      <c r="AA17" s="11" t="s">
        <v>118</v>
      </c>
      <c r="AB17" s="11" t="s">
        <v>118</v>
      </c>
      <c r="AC17" s="12" t="s">
        <v>156</v>
      </c>
      <c r="AD17" s="11"/>
      <c r="AE17" s="11"/>
      <c r="AF17" s="11"/>
      <c r="AG17" s="11"/>
      <c r="AH17" s="12" t="s">
        <v>446</v>
      </c>
      <c r="AI17" s="11"/>
      <c r="AJ17" s="11"/>
      <c r="AK17" s="11"/>
      <c r="AL17" s="11"/>
      <c r="AM17" s="11"/>
      <c r="AN17" s="11"/>
      <c r="AO17" s="11" t="s">
        <v>118</v>
      </c>
      <c r="AP17" s="11"/>
      <c r="AQ17" s="11"/>
      <c r="AR17" s="11"/>
      <c r="AS17" s="8"/>
    </row>
    <row r="18" spans="1:45" x14ac:dyDescent="0.2">
      <c r="A18" s="26"/>
      <c r="B18" s="23" t="s">
        <v>56</v>
      </c>
      <c r="C18" s="9">
        <v>1</v>
      </c>
      <c r="D18" s="9">
        <v>1</v>
      </c>
      <c r="E18" s="9">
        <v>1</v>
      </c>
      <c r="F18" s="9">
        <v>1</v>
      </c>
      <c r="G18" s="9">
        <v>1</v>
      </c>
      <c r="H18" s="9">
        <v>1</v>
      </c>
      <c r="I18" s="9">
        <v>1</v>
      </c>
      <c r="J18" s="9">
        <v>1</v>
      </c>
      <c r="K18" s="9">
        <v>1</v>
      </c>
      <c r="L18" s="9">
        <v>1</v>
      </c>
      <c r="M18" s="9">
        <v>1</v>
      </c>
      <c r="N18" s="9">
        <v>1</v>
      </c>
      <c r="O18" s="9">
        <v>1</v>
      </c>
      <c r="P18" s="9">
        <v>1</v>
      </c>
      <c r="Q18" s="9">
        <v>1</v>
      </c>
      <c r="R18" s="9">
        <v>1</v>
      </c>
      <c r="S18" s="9">
        <v>1</v>
      </c>
      <c r="T18" s="9">
        <v>1</v>
      </c>
      <c r="U18" s="9">
        <v>1</v>
      </c>
      <c r="V18" s="9"/>
      <c r="W18" s="9"/>
      <c r="X18" s="9">
        <v>1</v>
      </c>
      <c r="Y18" s="9">
        <v>1</v>
      </c>
      <c r="Z18" s="9">
        <v>1</v>
      </c>
      <c r="AA18" s="9"/>
      <c r="AB18" s="9"/>
      <c r="AC18" s="9">
        <v>1</v>
      </c>
      <c r="AD18" s="9">
        <v>1</v>
      </c>
      <c r="AE18" s="9">
        <v>1</v>
      </c>
      <c r="AF18" s="9">
        <v>1</v>
      </c>
      <c r="AG18" s="9">
        <v>1</v>
      </c>
      <c r="AH18" s="9">
        <v>1</v>
      </c>
      <c r="AI18" s="9">
        <v>1</v>
      </c>
      <c r="AJ18" s="9">
        <v>1</v>
      </c>
      <c r="AK18" s="9">
        <v>1</v>
      </c>
      <c r="AL18" s="9">
        <v>1</v>
      </c>
      <c r="AM18" s="9">
        <v>1</v>
      </c>
      <c r="AN18" s="9">
        <v>1</v>
      </c>
      <c r="AO18" s="9">
        <v>1</v>
      </c>
      <c r="AP18" s="9">
        <v>1</v>
      </c>
      <c r="AQ18" s="9">
        <v>1</v>
      </c>
      <c r="AR18" s="9">
        <v>1</v>
      </c>
      <c r="AS18" s="8"/>
    </row>
    <row r="19" spans="1:45" x14ac:dyDescent="0.2">
      <c r="A19" s="24"/>
      <c r="B19" s="24"/>
      <c r="C19" s="10">
        <v>291</v>
      </c>
      <c r="D19" s="10">
        <v>29</v>
      </c>
      <c r="E19" s="10">
        <v>58</v>
      </c>
      <c r="F19" s="10">
        <v>55</v>
      </c>
      <c r="G19" s="10">
        <v>54</v>
      </c>
      <c r="H19" s="10">
        <v>89</v>
      </c>
      <c r="I19" s="10">
        <v>135</v>
      </c>
      <c r="J19" s="10">
        <v>151</v>
      </c>
      <c r="K19" s="10">
        <v>132</v>
      </c>
      <c r="L19" s="10">
        <v>90</v>
      </c>
      <c r="M19" s="10">
        <v>61</v>
      </c>
      <c r="N19" s="10">
        <v>6</v>
      </c>
      <c r="O19" s="10">
        <v>22</v>
      </c>
      <c r="P19" s="10">
        <v>18</v>
      </c>
      <c r="Q19" s="10">
        <v>59</v>
      </c>
      <c r="R19" s="10">
        <v>37</v>
      </c>
      <c r="S19" s="10">
        <v>42</v>
      </c>
      <c r="T19" s="10">
        <v>61</v>
      </c>
      <c r="U19" s="10">
        <v>52</v>
      </c>
      <c r="V19" s="10">
        <v>0</v>
      </c>
      <c r="W19" s="10">
        <v>0</v>
      </c>
      <c r="X19" s="10">
        <v>36</v>
      </c>
      <c r="Y19" s="10">
        <v>128</v>
      </c>
      <c r="Z19" s="10">
        <v>127</v>
      </c>
      <c r="AA19" s="10">
        <v>0</v>
      </c>
      <c r="AB19" s="10">
        <v>0</v>
      </c>
      <c r="AC19" s="10">
        <v>10</v>
      </c>
      <c r="AD19" s="10">
        <v>46</v>
      </c>
      <c r="AE19" s="10">
        <v>94</v>
      </c>
      <c r="AF19" s="10">
        <v>91</v>
      </c>
      <c r="AG19" s="10">
        <v>43</v>
      </c>
      <c r="AH19" s="10">
        <v>6</v>
      </c>
      <c r="AI19" s="10">
        <v>66</v>
      </c>
      <c r="AJ19" s="10">
        <v>16</v>
      </c>
      <c r="AK19" s="10">
        <v>9</v>
      </c>
      <c r="AL19" s="10">
        <v>11</v>
      </c>
      <c r="AM19" s="10">
        <v>43</v>
      </c>
      <c r="AN19" s="10">
        <v>10</v>
      </c>
      <c r="AO19" s="10">
        <v>1</v>
      </c>
      <c r="AP19" s="10">
        <v>5</v>
      </c>
      <c r="AQ19" s="10">
        <v>4</v>
      </c>
      <c r="AR19" s="10">
        <v>126</v>
      </c>
      <c r="AS19" s="8"/>
    </row>
    <row r="20" spans="1:45" x14ac:dyDescent="0.2">
      <c r="A20" s="24"/>
      <c r="B20" s="24"/>
      <c r="C20" s="11" t="s">
        <v>118</v>
      </c>
      <c r="D20" s="11" t="s">
        <v>118</v>
      </c>
      <c r="E20" s="11" t="s">
        <v>118</v>
      </c>
      <c r="F20" s="11" t="s">
        <v>118</v>
      </c>
      <c r="G20" s="11" t="s">
        <v>118</v>
      </c>
      <c r="H20" s="11" t="s">
        <v>118</v>
      </c>
      <c r="I20" s="11" t="s">
        <v>118</v>
      </c>
      <c r="J20" s="11" t="s">
        <v>118</v>
      </c>
      <c r="K20" s="11" t="s">
        <v>118</v>
      </c>
      <c r="L20" s="11" t="s">
        <v>118</v>
      </c>
      <c r="M20" s="11" t="s">
        <v>118</v>
      </c>
      <c r="N20" s="11" t="s">
        <v>118</v>
      </c>
      <c r="O20" s="11" t="s">
        <v>118</v>
      </c>
      <c r="P20" s="11" t="s">
        <v>118</v>
      </c>
      <c r="Q20" s="11" t="s">
        <v>118</v>
      </c>
      <c r="R20" s="11" t="s">
        <v>118</v>
      </c>
      <c r="S20" s="11" t="s">
        <v>118</v>
      </c>
      <c r="T20" s="11" t="s">
        <v>118</v>
      </c>
      <c r="U20" s="11" t="s">
        <v>118</v>
      </c>
      <c r="V20" s="11" t="s">
        <v>118</v>
      </c>
      <c r="W20" s="11" t="s">
        <v>118</v>
      </c>
      <c r="X20" s="11" t="s">
        <v>118</v>
      </c>
      <c r="Y20" s="11" t="s">
        <v>118</v>
      </c>
      <c r="Z20" s="11" t="s">
        <v>118</v>
      </c>
      <c r="AA20" s="11" t="s">
        <v>118</v>
      </c>
      <c r="AB20" s="11" t="s">
        <v>118</v>
      </c>
      <c r="AC20" s="11" t="s">
        <v>118</v>
      </c>
      <c r="AD20" s="11" t="s">
        <v>118</v>
      </c>
      <c r="AE20" s="11" t="s">
        <v>118</v>
      </c>
      <c r="AF20" s="11" t="s">
        <v>118</v>
      </c>
      <c r="AG20" s="11" t="s">
        <v>118</v>
      </c>
      <c r="AH20" s="11" t="s">
        <v>118</v>
      </c>
      <c r="AI20" s="11" t="s">
        <v>118</v>
      </c>
      <c r="AJ20" s="11" t="s">
        <v>118</v>
      </c>
      <c r="AK20" s="11" t="s">
        <v>118</v>
      </c>
      <c r="AL20" s="11" t="s">
        <v>118</v>
      </c>
      <c r="AM20" s="11" t="s">
        <v>118</v>
      </c>
      <c r="AN20" s="11" t="s">
        <v>118</v>
      </c>
      <c r="AO20" s="11" t="s">
        <v>118</v>
      </c>
      <c r="AP20" s="11" t="s">
        <v>118</v>
      </c>
      <c r="AQ20" s="11" t="s">
        <v>118</v>
      </c>
      <c r="AR20" s="11" t="s">
        <v>118</v>
      </c>
      <c r="AS20" s="8"/>
    </row>
    <row r="21" spans="1:45" x14ac:dyDescent="0.2">
      <c r="A21" s="13" t="s">
        <v>447</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20"/>
    </row>
    <row r="22" spans="1:45" x14ac:dyDescent="0.2">
      <c r="A22" s="15" t="s">
        <v>135</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row>
  </sheetData>
  <mergeCells count="16">
    <mergeCell ref="B12:B14"/>
    <mergeCell ref="B15:B17"/>
    <mergeCell ref="B18:B20"/>
    <mergeCell ref="A6:A20"/>
    <mergeCell ref="AP2:AR2"/>
    <mergeCell ref="A2:C2"/>
    <mergeCell ref="A3:B5"/>
    <mergeCell ref="B6:B8"/>
    <mergeCell ref="B9:B11"/>
    <mergeCell ref="AI3:AR3"/>
    <mergeCell ref="D3:H3"/>
    <mergeCell ref="I3:J3"/>
    <mergeCell ref="K3:N3"/>
    <mergeCell ref="O3:U3"/>
    <mergeCell ref="V3:AB3"/>
    <mergeCell ref="AC3:AH3"/>
  </mergeCells>
  <hyperlinks>
    <hyperlink ref="A1" location="'TOC'!A1:A1" display="Back to TOC" xr:uid="{00000000-0004-0000-2000-000000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S28"/>
  <sheetViews>
    <sheetView workbookViewId="0">
      <pane xSplit="2" ySplit="5" topLeftCell="C6" activePane="bottomRight" state="frozen"/>
      <selection pane="topRight"/>
      <selection pane="bottomLeft"/>
      <selection pane="bottomRight" activeCell="A2" sqref="A2:C2"/>
    </sheetView>
  </sheetViews>
  <sheetFormatPr baseColWidth="10" defaultColWidth="8.83203125" defaultRowHeight="15" x14ac:dyDescent="0.2"/>
  <cols>
    <col min="1" max="1" width="50" style="1"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578</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448</v>
      </c>
      <c r="B6" s="23" t="s">
        <v>100</v>
      </c>
      <c r="C6" s="9">
        <v>6.3109325426870005E-2</v>
      </c>
      <c r="D6" s="9">
        <v>7.5694404339809992E-2</v>
      </c>
      <c r="E6" s="9">
        <v>9.8568130711129999E-3</v>
      </c>
      <c r="F6" s="9">
        <v>6.9558745211649994E-2</v>
      </c>
      <c r="G6" s="9">
        <v>7.5485814985019994E-2</v>
      </c>
      <c r="H6" s="9">
        <v>7.2014955413459994E-2</v>
      </c>
      <c r="I6" s="9">
        <v>4.0627582100109999E-2</v>
      </c>
      <c r="J6" s="9">
        <v>8.7688924008099994E-2</v>
      </c>
      <c r="K6" s="9">
        <v>5.4851434074240001E-2</v>
      </c>
      <c r="L6" s="9">
        <v>7.8697556604979998E-2</v>
      </c>
      <c r="M6" s="9">
        <v>4.2427992427660002E-2</v>
      </c>
      <c r="N6" s="9">
        <v>0.32734768698080002</v>
      </c>
      <c r="O6" s="9">
        <v>0.179909303144</v>
      </c>
      <c r="P6" s="9">
        <v>6.8234942408199994E-2</v>
      </c>
      <c r="Q6" s="9">
        <v>4.8595457858960002E-2</v>
      </c>
      <c r="R6" s="9">
        <v>1.46392336774E-2</v>
      </c>
      <c r="S6" s="9">
        <v>8.6837044320690004E-2</v>
      </c>
      <c r="T6" s="9">
        <v>6.0245825203829997E-2</v>
      </c>
      <c r="U6" s="9">
        <v>3.5269538167669999E-2</v>
      </c>
      <c r="V6" s="9">
        <v>0.47121681165700002</v>
      </c>
      <c r="W6" s="9">
        <v>0.1230517587891</v>
      </c>
      <c r="X6" s="9">
        <v>8.8879838739139988E-2</v>
      </c>
      <c r="Y6" s="9">
        <v>6.56770555944E-2</v>
      </c>
      <c r="Z6" s="9">
        <v>0</v>
      </c>
      <c r="AA6" s="9">
        <v>0</v>
      </c>
      <c r="AB6" s="9">
        <v>0</v>
      </c>
      <c r="AC6" s="9">
        <v>1</v>
      </c>
      <c r="AD6" s="9">
        <v>0</v>
      </c>
      <c r="AE6" s="9">
        <v>0</v>
      </c>
      <c r="AF6" s="9">
        <v>0</v>
      </c>
      <c r="AG6" s="9">
        <v>0</v>
      </c>
      <c r="AH6" s="9">
        <v>0</v>
      </c>
      <c r="AI6" s="9">
        <v>0.1316158676062</v>
      </c>
      <c r="AJ6" s="9">
        <v>2.0985679736739999E-2</v>
      </c>
      <c r="AK6" s="9">
        <v>0</v>
      </c>
      <c r="AL6" s="9">
        <v>0.24027608484740001</v>
      </c>
      <c r="AM6" s="9">
        <v>6.870116277702E-2</v>
      </c>
      <c r="AN6" s="9">
        <v>0.10435133232509999</v>
      </c>
      <c r="AO6" s="9">
        <v>0</v>
      </c>
      <c r="AP6" s="9">
        <v>0</v>
      </c>
      <c r="AQ6" s="9">
        <v>0</v>
      </c>
      <c r="AR6" s="9">
        <v>2.707396823272E-2</v>
      </c>
      <c r="AS6" s="8"/>
    </row>
    <row r="7" spans="1:45" x14ac:dyDescent="0.2">
      <c r="A7" s="24"/>
      <c r="B7" s="24"/>
      <c r="C7" s="10">
        <v>39</v>
      </c>
      <c r="D7" s="10">
        <v>4</v>
      </c>
      <c r="E7" s="10">
        <v>2</v>
      </c>
      <c r="F7" s="10">
        <v>5</v>
      </c>
      <c r="G7" s="10">
        <v>10</v>
      </c>
      <c r="H7" s="10">
        <v>17</v>
      </c>
      <c r="I7" s="10">
        <v>16</v>
      </c>
      <c r="J7" s="10">
        <v>22</v>
      </c>
      <c r="K7" s="10">
        <v>15</v>
      </c>
      <c r="L7" s="10">
        <v>15</v>
      </c>
      <c r="M7" s="10">
        <v>6</v>
      </c>
      <c r="N7" s="10">
        <v>3</v>
      </c>
      <c r="O7" s="10">
        <v>7</v>
      </c>
      <c r="P7" s="10">
        <v>3</v>
      </c>
      <c r="Q7" s="10">
        <v>7</v>
      </c>
      <c r="R7" s="10">
        <v>1</v>
      </c>
      <c r="S7" s="10">
        <v>5</v>
      </c>
      <c r="T7" s="10">
        <v>11</v>
      </c>
      <c r="U7" s="10">
        <v>5</v>
      </c>
      <c r="V7" s="10">
        <v>27</v>
      </c>
      <c r="W7" s="10">
        <v>2</v>
      </c>
      <c r="X7" s="10">
        <v>4</v>
      </c>
      <c r="Y7" s="10">
        <v>6</v>
      </c>
      <c r="Z7" s="10">
        <v>0</v>
      </c>
      <c r="AA7" s="10">
        <v>0</v>
      </c>
      <c r="AB7" s="10">
        <v>0</v>
      </c>
      <c r="AC7" s="10">
        <v>39</v>
      </c>
      <c r="AD7" s="10">
        <v>0</v>
      </c>
      <c r="AE7" s="10">
        <v>0</v>
      </c>
      <c r="AF7" s="10">
        <v>0</v>
      </c>
      <c r="AG7" s="10">
        <v>0</v>
      </c>
      <c r="AH7" s="10">
        <v>0</v>
      </c>
      <c r="AI7" s="10">
        <v>18</v>
      </c>
      <c r="AJ7" s="10">
        <v>2</v>
      </c>
      <c r="AK7" s="10">
        <v>0</v>
      </c>
      <c r="AL7" s="10">
        <v>3</v>
      </c>
      <c r="AM7" s="10">
        <v>6</v>
      </c>
      <c r="AN7" s="10">
        <v>3</v>
      </c>
      <c r="AO7" s="10">
        <v>0</v>
      </c>
      <c r="AP7" s="10">
        <v>0</v>
      </c>
      <c r="AQ7" s="10">
        <v>0</v>
      </c>
      <c r="AR7" s="10">
        <v>7</v>
      </c>
      <c r="AS7" s="8"/>
    </row>
    <row r="8" spans="1:45" x14ac:dyDescent="0.2">
      <c r="A8" s="24"/>
      <c r="B8" s="24"/>
      <c r="C8" s="11" t="s">
        <v>118</v>
      </c>
      <c r="D8" s="11"/>
      <c r="E8" s="11"/>
      <c r="F8" s="11"/>
      <c r="G8" s="12" t="s">
        <v>125</v>
      </c>
      <c r="H8" s="12" t="s">
        <v>125</v>
      </c>
      <c r="I8" s="11"/>
      <c r="J8" s="12" t="s">
        <v>119</v>
      </c>
      <c r="K8" s="11"/>
      <c r="L8" s="11"/>
      <c r="M8" s="11"/>
      <c r="N8" s="12" t="s">
        <v>284</v>
      </c>
      <c r="O8" s="11"/>
      <c r="P8" s="11"/>
      <c r="Q8" s="11"/>
      <c r="R8" s="11"/>
      <c r="S8" s="11"/>
      <c r="T8" s="11"/>
      <c r="U8" s="11"/>
      <c r="V8" s="12" t="s">
        <v>317</v>
      </c>
      <c r="W8" s="11"/>
      <c r="X8" s="12" t="s">
        <v>309</v>
      </c>
      <c r="Y8" s="11"/>
      <c r="Z8" s="11"/>
      <c r="AA8" s="11"/>
      <c r="AB8" s="11"/>
      <c r="AC8" s="12" t="s">
        <v>449</v>
      </c>
      <c r="AD8" s="11"/>
      <c r="AE8" s="11"/>
      <c r="AF8" s="11"/>
      <c r="AG8" s="11"/>
      <c r="AH8" s="11"/>
      <c r="AI8" s="12" t="s">
        <v>164</v>
      </c>
      <c r="AJ8" s="11"/>
      <c r="AK8" s="11"/>
      <c r="AL8" s="12" t="s">
        <v>164</v>
      </c>
      <c r="AM8" s="11"/>
      <c r="AN8" s="11"/>
      <c r="AO8" s="11"/>
      <c r="AP8" s="11"/>
      <c r="AQ8" s="11"/>
      <c r="AR8" s="11"/>
      <c r="AS8" s="8"/>
    </row>
    <row r="9" spans="1:45" x14ac:dyDescent="0.2">
      <c r="A9" s="26"/>
      <c r="B9" s="23" t="s">
        <v>101</v>
      </c>
      <c r="C9" s="9">
        <v>0.14711321639050001</v>
      </c>
      <c r="D9" s="9">
        <v>0.1098097866465</v>
      </c>
      <c r="E9" s="9">
        <v>0.11375676894010001</v>
      </c>
      <c r="F9" s="9">
        <v>0.15055631088669999</v>
      </c>
      <c r="G9" s="9">
        <v>0.12139348721859999</v>
      </c>
      <c r="H9" s="9">
        <v>0.20461325401409999</v>
      </c>
      <c r="I9" s="9">
        <v>0.1272500868001</v>
      </c>
      <c r="J9" s="9">
        <v>0.16479171122049999</v>
      </c>
      <c r="K9" s="9">
        <v>0.1375729067874</v>
      </c>
      <c r="L9" s="9">
        <v>0.1374587686033</v>
      </c>
      <c r="M9" s="9">
        <v>0.19492484332830001</v>
      </c>
      <c r="N9" s="9">
        <v>7.3278511678380009E-2</v>
      </c>
      <c r="O9" s="9">
        <v>0.170180590035</v>
      </c>
      <c r="P9" s="9">
        <v>0.1971866677962</v>
      </c>
      <c r="Q9" s="9">
        <v>0.15417394799110001</v>
      </c>
      <c r="R9" s="9">
        <v>0.15076269440369999</v>
      </c>
      <c r="S9" s="9">
        <v>9.4011462779560004E-2</v>
      </c>
      <c r="T9" s="9">
        <v>0.16551279654100001</v>
      </c>
      <c r="U9" s="9">
        <v>0.12999783841279999</v>
      </c>
      <c r="V9" s="9">
        <v>0.50211333604709996</v>
      </c>
      <c r="W9" s="9">
        <v>0.47634093144130002</v>
      </c>
      <c r="X9" s="9">
        <v>0.60412598673770002</v>
      </c>
      <c r="Y9" s="9">
        <v>0.16128635249949999</v>
      </c>
      <c r="Z9" s="9">
        <v>2.193887861244E-2</v>
      </c>
      <c r="AA9" s="9">
        <v>3.3355808061839999E-2</v>
      </c>
      <c r="AB9" s="9">
        <v>1.06399842232E-2</v>
      </c>
      <c r="AC9" s="9">
        <v>0</v>
      </c>
      <c r="AD9" s="9">
        <v>1</v>
      </c>
      <c r="AE9" s="9">
        <v>0</v>
      </c>
      <c r="AF9" s="9">
        <v>0</v>
      </c>
      <c r="AG9" s="9">
        <v>0</v>
      </c>
      <c r="AH9" s="9">
        <v>0</v>
      </c>
      <c r="AI9" s="9">
        <v>0.33802147353110001</v>
      </c>
      <c r="AJ9" s="9">
        <v>0.31288823719879999</v>
      </c>
      <c r="AK9" s="9">
        <v>0</v>
      </c>
      <c r="AL9" s="9">
        <v>5.7763129348489997E-2</v>
      </c>
      <c r="AM9" s="9">
        <v>0.18761955201139999</v>
      </c>
      <c r="AN9" s="9">
        <v>0.1426094442153</v>
      </c>
      <c r="AO9" s="9">
        <v>0</v>
      </c>
      <c r="AP9" s="9">
        <v>3.4088917958439997E-2</v>
      </c>
      <c r="AQ9" s="9">
        <v>0</v>
      </c>
      <c r="AR9" s="9">
        <v>5.3544991381130003E-2</v>
      </c>
      <c r="AS9" s="8"/>
    </row>
    <row r="10" spans="1:45" x14ac:dyDescent="0.2">
      <c r="A10" s="24"/>
      <c r="B10" s="24"/>
      <c r="C10" s="10">
        <v>104</v>
      </c>
      <c r="D10" s="10">
        <v>10</v>
      </c>
      <c r="E10" s="10">
        <v>13</v>
      </c>
      <c r="F10" s="10">
        <v>18</v>
      </c>
      <c r="G10" s="10">
        <v>19</v>
      </c>
      <c r="H10" s="10">
        <v>42</v>
      </c>
      <c r="I10" s="10">
        <v>50</v>
      </c>
      <c r="J10" s="10">
        <v>51</v>
      </c>
      <c r="K10" s="10">
        <v>43</v>
      </c>
      <c r="L10" s="10">
        <v>40</v>
      </c>
      <c r="M10" s="10">
        <v>20</v>
      </c>
      <c r="N10" s="10">
        <v>1</v>
      </c>
      <c r="O10" s="10">
        <v>9</v>
      </c>
      <c r="P10" s="10">
        <v>7</v>
      </c>
      <c r="Q10" s="10">
        <v>21</v>
      </c>
      <c r="R10" s="10">
        <v>10</v>
      </c>
      <c r="S10" s="10">
        <v>8</v>
      </c>
      <c r="T10" s="10">
        <v>30</v>
      </c>
      <c r="U10" s="10">
        <v>19</v>
      </c>
      <c r="V10" s="10">
        <v>30</v>
      </c>
      <c r="W10" s="10">
        <v>23</v>
      </c>
      <c r="X10" s="10">
        <v>21</v>
      </c>
      <c r="Y10" s="10">
        <v>20</v>
      </c>
      <c r="Z10" s="10">
        <v>5</v>
      </c>
      <c r="AA10" s="10">
        <v>2</v>
      </c>
      <c r="AB10" s="10">
        <v>3</v>
      </c>
      <c r="AC10" s="10">
        <v>0</v>
      </c>
      <c r="AD10" s="10">
        <v>104</v>
      </c>
      <c r="AE10" s="10">
        <v>0</v>
      </c>
      <c r="AF10" s="10">
        <v>0</v>
      </c>
      <c r="AG10" s="10">
        <v>0</v>
      </c>
      <c r="AH10" s="10">
        <v>0</v>
      </c>
      <c r="AI10" s="10">
        <v>52</v>
      </c>
      <c r="AJ10" s="10">
        <v>14</v>
      </c>
      <c r="AK10" s="10">
        <v>0</v>
      </c>
      <c r="AL10" s="10">
        <v>2</v>
      </c>
      <c r="AM10" s="10">
        <v>12</v>
      </c>
      <c r="AN10" s="10">
        <v>5</v>
      </c>
      <c r="AO10" s="10">
        <v>0</v>
      </c>
      <c r="AP10" s="10">
        <v>1</v>
      </c>
      <c r="AQ10" s="10">
        <v>0</v>
      </c>
      <c r="AR10" s="10">
        <v>18</v>
      </c>
      <c r="AS10" s="8"/>
    </row>
    <row r="11" spans="1:45" x14ac:dyDescent="0.2">
      <c r="A11" s="24"/>
      <c r="B11" s="24"/>
      <c r="C11" s="11" t="s">
        <v>118</v>
      </c>
      <c r="D11" s="11"/>
      <c r="E11" s="11"/>
      <c r="F11" s="11"/>
      <c r="G11" s="11"/>
      <c r="H11" s="11"/>
      <c r="I11" s="11"/>
      <c r="J11" s="11"/>
      <c r="K11" s="11"/>
      <c r="L11" s="11"/>
      <c r="M11" s="11"/>
      <c r="N11" s="11"/>
      <c r="O11" s="11"/>
      <c r="P11" s="11"/>
      <c r="Q11" s="11"/>
      <c r="R11" s="11"/>
      <c r="S11" s="11"/>
      <c r="T11" s="11"/>
      <c r="U11" s="11"/>
      <c r="V11" s="12" t="s">
        <v>321</v>
      </c>
      <c r="W11" s="12" t="s">
        <v>321</v>
      </c>
      <c r="X11" s="12" t="s">
        <v>389</v>
      </c>
      <c r="Y11" s="12" t="s">
        <v>450</v>
      </c>
      <c r="Z11" s="11"/>
      <c r="AA11" s="11"/>
      <c r="AB11" s="11"/>
      <c r="AC11" s="11"/>
      <c r="AD11" s="12" t="s">
        <v>451</v>
      </c>
      <c r="AE11" s="11"/>
      <c r="AF11" s="11"/>
      <c r="AG11" s="11"/>
      <c r="AH11" s="11"/>
      <c r="AI11" s="12" t="s">
        <v>379</v>
      </c>
      <c r="AJ11" s="12" t="s">
        <v>379</v>
      </c>
      <c r="AK11" s="11"/>
      <c r="AL11" s="11"/>
      <c r="AM11" s="11"/>
      <c r="AN11" s="11"/>
      <c r="AO11" s="11"/>
      <c r="AP11" s="11"/>
      <c r="AQ11" s="11"/>
      <c r="AR11" s="11"/>
      <c r="AS11" s="8"/>
    </row>
    <row r="12" spans="1:45" x14ac:dyDescent="0.2">
      <c r="A12" s="26"/>
      <c r="B12" s="23" t="s">
        <v>102</v>
      </c>
      <c r="C12" s="9">
        <v>0.21571070568850001</v>
      </c>
      <c r="D12" s="9">
        <v>0.1884066461095</v>
      </c>
      <c r="E12" s="9">
        <v>0.20421020178240001</v>
      </c>
      <c r="F12" s="9">
        <v>0.25094481815269998</v>
      </c>
      <c r="G12" s="9">
        <v>0.22503591560030001</v>
      </c>
      <c r="H12" s="9">
        <v>0.21569018022</v>
      </c>
      <c r="I12" s="9">
        <v>0.20449552820049999</v>
      </c>
      <c r="J12" s="9">
        <v>0.23080707885400001</v>
      </c>
      <c r="K12" s="9">
        <v>0.18928540308479999</v>
      </c>
      <c r="L12" s="9">
        <v>0.21253690208129999</v>
      </c>
      <c r="M12" s="9">
        <v>0.2747771059336</v>
      </c>
      <c r="N12" s="9">
        <v>0.2397615049314</v>
      </c>
      <c r="O12" s="9">
        <v>0.34326195678019999</v>
      </c>
      <c r="P12" s="9">
        <v>0.31121210490470003</v>
      </c>
      <c r="Q12" s="9">
        <v>0.13730781757259999</v>
      </c>
      <c r="R12" s="9">
        <v>0.2209614412749</v>
      </c>
      <c r="S12" s="9">
        <v>0.1322105385433</v>
      </c>
      <c r="T12" s="9">
        <v>0.2141721520273</v>
      </c>
      <c r="U12" s="9">
        <v>0.27311256099460002</v>
      </c>
      <c r="V12" s="9">
        <v>2.6669852295869999E-2</v>
      </c>
      <c r="W12" s="9">
        <v>0.32854429576909999</v>
      </c>
      <c r="X12" s="9">
        <v>0.25371240273279999</v>
      </c>
      <c r="Y12" s="9">
        <v>0.4947429095159</v>
      </c>
      <c r="Z12" s="9">
        <v>0.21768602456370001</v>
      </c>
      <c r="AA12" s="9">
        <v>0.2246050176404</v>
      </c>
      <c r="AB12" s="9">
        <v>4.9707089670680001E-2</v>
      </c>
      <c r="AC12" s="9">
        <v>0</v>
      </c>
      <c r="AD12" s="9">
        <v>0</v>
      </c>
      <c r="AE12" s="9">
        <v>1</v>
      </c>
      <c r="AF12" s="9">
        <v>0</v>
      </c>
      <c r="AG12" s="9">
        <v>0</v>
      </c>
      <c r="AH12" s="9">
        <v>0</v>
      </c>
      <c r="AI12" s="9">
        <v>0.2651614342966</v>
      </c>
      <c r="AJ12" s="9">
        <v>0.22395938213620001</v>
      </c>
      <c r="AK12" s="9">
        <v>0.65180783219229999</v>
      </c>
      <c r="AL12" s="9">
        <v>0.2049619920412</v>
      </c>
      <c r="AM12" s="9">
        <v>0.27387127563289998</v>
      </c>
      <c r="AN12" s="9">
        <v>0.32111142239399998</v>
      </c>
      <c r="AO12" s="9">
        <v>0.48394358315929997</v>
      </c>
      <c r="AP12" s="9">
        <v>0.23209044688829999</v>
      </c>
      <c r="AQ12" s="9">
        <v>0.1313508589888</v>
      </c>
      <c r="AR12" s="9">
        <v>0.14568891459030001</v>
      </c>
      <c r="AS12" s="8"/>
    </row>
    <row r="13" spans="1:45" x14ac:dyDescent="0.2">
      <c r="A13" s="24"/>
      <c r="B13" s="24"/>
      <c r="C13" s="10">
        <v>134</v>
      </c>
      <c r="D13" s="10">
        <v>10</v>
      </c>
      <c r="E13" s="10">
        <v>23</v>
      </c>
      <c r="F13" s="10">
        <v>30</v>
      </c>
      <c r="G13" s="10">
        <v>28</v>
      </c>
      <c r="H13" s="10">
        <v>41</v>
      </c>
      <c r="I13" s="10">
        <v>69</v>
      </c>
      <c r="J13" s="10">
        <v>64</v>
      </c>
      <c r="K13" s="10">
        <v>56</v>
      </c>
      <c r="L13" s="10">
        <v>46</v>
      </c>
      <c r="M13" s="10">
        <v>29</v>
      </c>
      <c r="N13" s="10">
        <v>1</v>
      </c>
      <c r="O13" s="10">
        <v>14</v>
      </c>
      <c r="P13" s="10">
        <v>9</v>
      </c>
      <c r="Q13" s="10">
        <v>24</v>
      </c>
      <c r="R13" s="10">
        <v>18</v>
      </c>
      <c r="S13" s="10">
        <v>14</v>
      </c>
      <c r="T13" s="10">
        <v>30</v>
      </c>
      <c r="U13" s="10">
        <v>25</v>
      </c>
      <c r="V13" s="10">
        <v>1</v>
      </c>
      <c r="W13" s="10">
        <v>12</v>
      </c>
      <c r="X13" s="10">
        <v>9</v>
      </c>
      <c r="Y13" s="10">
        <v>59</v>
      </c>
      <c r="Z13" s="10">
        <v>26</v>
      </c>
      <c r="AA13" s="10">
        <v>18</v>
      </c>
      <c r="AB13" s="10">
        <v>9</v>
      </c>
      <c r="AC13" s="10">
        <v>0</v>
      </c>
      <c r="AD13" s="10">
        <v>0</v>
      </c>
      <c r="AE13" s="10">
        <v>134</v>
      </c>
      <c r="AF13" s="10">
        <v>0</v>
      </c>
      <c r="AG13" s="10">
        <v>0</v>
      </c>
      <c r="AH13" s="10">
        <v>0</v>
      </c>
      <c r="AI13" s="10">
        <v>37</v>
      </c>
      <c r="AJ13" s="10">
        <v>6</v>
      </c>
      <c r="AK13" s="10">
        <v>7</v>
      </c>
      <c r="AL13" s="10">
        <v>7</v>
      </c>
      <c r="AM13" s="10">
        <v>23</v>
      </c>
      <c r="AN13" s="10">
        <v>7</v>
      </c>
      <c r="AO13" s="10">
        <v>1</v>
      </c>
      <c r="AP13" s="10">
        <v>4</v>
      </c>
      <c r="AQ13" s="10">
        <v>1</v>
      </c>
      <c r="AR13" s="10">
        <v>41</v>
      </c>
      <c r="AS13" s="8"/>
    </row>
    <row r="14" spans="1:45" x14ac:dyDescent="0.2">
      <c r="A14" s="24"/>
      <c r="B14" s="24"/>
      <c r="C14" s="11" t="s">
        <v>118</v>
      </c>
      <c r="D14" s="11"/>
      <c r="E14" s="11"/>
      <c r="F14" s="11"/>
      <c r="G14" s="11"/>
      <c r="H14" s="11"/>
      <c r="I14" s="11"/>
      <c r="J14" s="11"/>
      <c r="K14" s="11"/>
      <c r="L14" s="11"/>
      <c r="M14" s="11"/>
      <c r="N14" s="11"/>
      <c r="O14" s="11"/>
      <c r="P14" s="11"/>
      <c r="Q14" s="11"/>
      <c r="R14" s="11"/>
      <c r="S14" s="11"/>
      <c r="T14" s="11"/>
      <c r="U14" s="11"/>
      <c r="V14" s="11"/>
      <c r="W14" s="12" t="s">
        <v>452</v>
      </c>
      <c r="X14" s="12" t="s">
        <v>131</v>
      </c>
      <c r="Y14" s="12" t="s">
        <v>453</v>
      </c>
      <c r="Z14" s="12" t="s">
        <v>131</v>
      </c>
      <c r="AA14" s="12" t="s">
        <v>131</v>
      </c>
      <c r="AB14" s="11"/>
      <c r="AC14" s="11"/>
      <c r="AD14" s="11"/>
      <c r="AE14" s="12" t="s">
        <v>454</v>
      </c>
      <c r="AF14" s="11"/>
      <c r="AG14" s="11"/>
      <c r="AH14" s="11"/>
      <c r="AI14" s="11"/>
      <c r="AJ14" s="11"/>
      <c r="AK14" s="12" t="s">
        <v>379</v>
      </c>
      <c r="AL14" s="11"/>
      <c r="AM14" s="11"/>
      <c r="AN14" s="11"/>
      <c r="AO14" s="11"/>
      <c r="AP14" s="11"/>
      <c r="AQ14" s="11"/>
      <c r="AR14" s="11"/>
      <c r="AS14" s="8"/>
    </row>
    <row r="15" spans="1:45" x14ac:dyDescent="0.2">
      <c r="A15" s="26"/>
      <c r="B15" s="23" t="s">
        <v>103</v>
      </c>
      <c r="C15" s="9">
        <v>0.32703640353359997</v>
      </c>
      <c r="D15" s="9">
        <v>0.334259526807</v>
      </c>
      <c r="E15" s="9">
        <v>0.34993861166279999</v>
      </c>
      <c r="F15" s="9">
        <v>0.29100967220059998</v>
      </c>
      <c r="G15" s="9">
        <v>0.40058841877910001</v>
      </c>
      <c r="H15" s="9">
        <v>0.26618816058009998</v>
      </c>
      <c r="I15" s="9">
        <v>0.38688942683849997</v>
      </c>
      <c r="J15" s="9">
        <v>0.265381356761</v>
      </c>
      <c r="K15" s="9">
        <v>0.32796529382459999</v>
      </c>
      <c r="L15" s="9">
        <v>0.33788149010410001</v>
      </c>
      <c r="M15" s="9">
        <v>0.31642081959610002</v>
      </c>
      <c r="N15" s="9">
        <v>0.1868431452813</v>
      </c>
      <c r="O15" s="9">
        <v>0.1299778222115</v>
      </c>
      <c r="P15" s="9">
        <v>0.28097122652579998</v>
      </c>
      <c r="Q15" s="9">
        <v>0.3662144184542</v>
      </c>
      <c r="R15" s="9">
        <v>0.36233464827869999</v>
      </c>
      <c r="S15" s="9">
        <v>0.33891078167689997</v>
      </c>
      <c r="T15" s="9">
        <v>0.35504662692139999</v>
      </c>
      <c r="U15" s="9">
        <v>0.33060168006940011</v>
      </c>
      <c r="V15" s="9">
        <v>0</v>
      </c>
      <c r="W15" s="9">
        <v>7.2063014000540007E-2</v>
      </c>
      <c r="X15" s="9">
        <v>5.3281771790390002E-2</v>
      </c>
      <c r="Y15" s="9">
        <v>0.1117853796303</v>
      </c>
      <c r="Z15" s="9">
        <v>0.58278123221860001</v>
      </c>
      <c r="AA15" s="9">
        <v>0.54705983174759998</v>
      </c>
      <c r="AB15" s="9">
        <v>0.41553975876069998</v>
      </c>
      <c r="AC15" s="9">
        <v>0</v>
      </c>
      <c r="AD15" s="9">
        <v>0</v>
      </c>
      <c r="AE15" s="9">
        <v>0</v>
      </c>
      <c r="AF15" s="9">
        <v>1</v>
      </c>
      <c r="AG15" s="9">
        <v>0</v>
      </c>
      <c r="AH15" s="9">
        <v>0</v>
      </c>
      <c r="AI15" s="9">
        <v>0.17661974003389999</v>
      </c>
      <c r="AJ15" s="9">
        <v>0.35491951897829999</v>
      </c>
      <c r="AK15" s="9">
        <v>0.2056585121192</v>
      </c>
      <c r="AL15" s="9">
        <v>0.3604249382661</v>
      </c>
      <c r="AM15" s="9">
        <v>0.38887195566600002</v>
      </c>
      <c r="AN15" s="9">
        <v>0.36416536706280001</v>
      </c>
      <c r="AO15" s="9">
        <v>0</v>
      </c>
      <c r="AP15" s="9">
        <v>0.50803284193200005</v>
      </c>
      <c r="AQ15" s="9">
        <v>0.3479536837444</v>
      </c>
      <c r="AR15" s="9">
        <v>0.35808254284509999</v>
      </c>
      <c r="AS15" s="8"/>
    </row>
    <row r="16" spans="1:45" x14ac:dyDescent="0.2">
      <c r="A16" s="24"/>
      <c r="B16" s="24"/>
      <c r="C16" s="10">
        <v>274</v>
      </c>
      <c r="D16" s="10">
        <v>21</v>
      </c>
      <c r="E16" s="10">
        <v>55</v>
      </c>
      <c r="F16" s="10">
        <v>53</v>
      </c>
      <c r="G16" s="10">
        <v>71</v>
      </c>
      <c r="H16" s="10">
        <v>68</v>
      </c>
      <c r="I16" s="10">
        <v>165</v>
      </c>
      <c r="J16" s="10">
        <v>109</v>
      </c>
      <c r="K16" s="10">
        <v>139</v>
      </c>
      <c r="L16" s="10">
        <v>82</v>
      </c>
      <c r="M16" s="10">
        <v>49</v>
      </c>
      <c r="N16" s="10">
        <v>2</v>
      </c>
      <c r="O16" s="10">
        <v>9</v>
      </c>
      <c r="P16" s="10">
        <v>12</v>
      </c>
      <c r="Q16" s="10">
        <v>51</v>
      </c>
      <c r="R16" s="10">
        <v>31</v>
      </c>
      <c r="S16" s="10">
        <v>46</v>
      </c>
      <c r="T16" s="10">
        <v>72</v>
      </c>
      <c r="U16" s="10">
        <v>53</v>
      </c>
      <c r="V16" s="10">
        <v>0</v>
      </c>
      <c r="W16" s="10">
        <v>3</v>
      </c>
      <c r="X16" s="10">
        <v>2</v>
      </c>
      <c r="Y16" s="10">
        <v>17</v>
      </c>
      <c r="Z16" s="10">
        <v>72</v>
      </c>
      <c r="AA16" s="10">
        <v>44</v>
      </c>
      <c r="AB16" s="10">
        <v>136</v>
      </c>
      <c r="AC16" s="10">
        <v>0</v>
      </c>
      <c r="AD16" s="10">
        <v>0</v>
      </c>
      <c r="AE16" s="10">
        <v>0</v>
      </c>
      <c r="AF16" s="10">
        <v>274</v>
      </c>
      <c r="AG16" s="10">
        <v>0</v>
      </c>
      <c r="AH16" s="10">
        <v>0</v>
      </c>
      <c r="AI16" s="10">
        <v>27</v>
      </c>
      <c r="AJ16" s="10">
        <v>13</v>
      </c>
      <c r="AK16" s="10">
        <v>4</v>
      </c>
      <c r="AL16" s="10">
        <v>12</v>
      </c>
      <c r="AM16" s="10">
        <v>42</v>
      </c>
      <c r="AN16" s="10">
        <v>19</v>
      </c>
      <c r="AO16" s="10">
        <v>0</v>
      </c>
      <c r="AP16" s="10">
        <v>12</v>
      </c>
      <c r="AQ16" s="10">
        <v>3</v>
      </c>
      <c r="AR16" s="10">
        <v>142</v>
      </c>
      <c r="AS16" s="8"/>
    </row>
    <row r="17" spans="1:45" x14ac:dyDescent="0.2">
      <c r="A17" s="24"/>
      <c r="B17" s="24"/>
      <c r="C17" s="11" t="s">
        <v>118</v>
      </c>
      <c r="D17" s="11"/>
      <c r="E17" s="11"/>
      <c r="F17" s="11"/>
      <c r="G17" s="11"/>
      <c r="H17" s="11"/>
      <c r="I17" s="12" t="s">
        <v>125</v>
      </c>
      <c r="J17" s="11"/>
      <c r="K17" s="11"/>
      <c r="L17" s="11"/>
      <c r="M17" s="11"/>
      <c r="N17" s="11"/>
      <c r="O17" s="11"/>
      <c r="P17" s="11"/>
      <c r="Q17" s="11"/>
      <c r="R17" s="11"/>
      <c r="S17" s="11"/>
      <c r="T17" s="12" t="s">
        <v>119</v>
      </c>
      <c r="U17" s="11"/>
      <c r="V17" s="11"/>
      <c r="W17" s="11"/>
      <c r="X17" s="11"/>
      <c r="Y17" s="11"/>
      <c r="Z17" s="12" t="s">
        <v>390</v>
      </c>
      <c r="AA17" s="12" t="s">
        <v>390</v>
      </c>
      <c r="AB17" s="12" t="s">
        <v>394</v>
      </c>
      <c r="AC17" s="11"/>
      <c r="AD17" s="11"/>
      <c r="AE17" s="11"/>
      <c r="AF17" s="12" t="s">
        <v>455</v>
      </c>
      <c r="AG17" s="11"/>
      <c r="AH17" s="11"/>
      <c r="AI17" s="11"/>
      <c r="AJ17" s="11"/>
      <c r="AK17" s="11"/>
      <c r="AL17" s="11"/>
      <c r="AM17" s="11"/>
      <c r="AN17" s="11"/>
      <c r="AO17" s="11"/>
      <c r="AP17" s="11"/>
      <c r="AQ17" s="11"/>
      <c r="AR17" s="12" t="s">
        <v>119</v>
      </c>
      <c r="AS17" s="8"/>
    </row>
    <row r="18" spans="1:45" x14ac:dyDescent="0.2">
      <c r="A18" s="26"/>
      <c r="B18" s="23" t="s">
        <v>104</v>
      </c>
      <c r="C18" s="9">
        <v>0.23870168991839999</v>
      </c>
      <c r="D18" s="9">
        <v>0.28381247630450002</v>
      </c>
      <c r="E18" s="9">
        <v>0.30998154319330001</v>
      </c>
      <c r="F18" s="9">
        <v>0.2379304535483</v>
      </c>
      <c r="G18" s="9">
        <v>0.17749636341700001</v>
      </c>
      <c r="H18" s="9">
        <v>0.22389979766029999</v>
      </c>
      <c r="I18" s="9">
        <v>0.23571293450040001</v>
      </c>
      <c r="J18" s="9">
        <v>0.24189775155070001</v>
      </c>
      <c r="K18" s="9">
        <v>0.2764371639589</v>
      </c>
      <c r="L18" s="9">
        <v>0.23342528260629999</v>
      </c>
      <c r="M18" s="9">
        <v>0.16131864276140001</v>
      </c>
      <c r="N18" s="9">
        <v>0.17276915112810001</v>
      </c>
      <c r="O18" s="9">
        <v>0.13984503256</v>
      </c>
      <c r="P18" s="9">
        <v>0.1423950583651</v>
      </c>
      <c r="Q18" s="9">
        <v>0.28570356705939998</v>
      </c>
      <c r="R18" s="9">
        <v>0.25130198236529999</v>
      </c>
      <c r="S18" s="9">
        <v>0.34107937275740002</v>
      </c>
      <c r="T18" s="9">
        <v>0.20502259930639999</v>
      </c>
      <c r="U18" s="9">
        <v>0.21631982054900001</v>
      </c>
      <c r="V18" s="9">
        <v>0</v>
      </c>
      <c r="W18" s="9">
        <v>0</v>
      </c>
      <c r="X18" s="9">
        <v>0</v>
      </c>
      <c r="Y18" s="9">
        <v>0.12835922641389999</v>
      </c>
      <c r="Z18" s="9">
        <v>0.17759386460529999</v>
      </c>
      <c r="AA18" s="9">
        <v>0.18580259437210001</v>
      </c>
      <c r="AB18" s="9">
        <v>0.52411316734540003</v>
      </c>
      <c r="AC18" s="9">
        <v>0</v>
      </c>
      <c r="AD18" s="9">
        <v>0</v>
      </c>
      <c r="AE18" s="9">
        <v>0</v>
      </c>
      <c r="AF18" s="9">
        <v>0</v>
      </c>
      <c r="AG18" s="9">
        <v>1</v>
      </c>
      <c r="AH18" s="9">
        <v>0</v>
      </c>
      <c r="AI18" s="9">
        <v>6.1316441779309998E-2</v>
      </c>
      <c r="AJ18" s="9">
        <v>8.7247181950009994E-2</v>
      </c>
      <c r="AK18" s="9">
        <v>0.14253365568840001</v>
      </c>
      <c r="AL18" s="9">
        <v>0.13657385549689999</v>
      </c>
      <c r="AM18" s="9">
        <v>8.0936053912649991E-2</v>
      </c>
      <c r="AN18" s="9">
        <v>6.7762434002770003E-2</v>
      </c>
      <c r="AO18" s="9">
        <v>0.51605641684070003</v>
      </c>
      <c r="AP18" s="9">
        <v>0.1987112414202</v>
      </c>
      <c r="AQ18" s="9">
        <v>0.5206954572668</v>
      </c>
      <c r="AR18" s="9">
        <v>0.41087921077799999</v>
      </c>
      <c r="AS18" s="8"/>
    </row>
    <row r="19" spans="1:45" x14ac:dyDescent="0.2">
      <c r="A19" s="24"/>
      <c r="B19" s="24"/>
      <c r="C19" s="10">
        <v>190</v>
      </c>
      <c r="D19" s="10">
        <v>23</v>
      </c>
      <c r="E19" s="10">
        <v>45</v>
      </c>
      <c r="F19" s="10">
        <v>30</v>
      </c>
      <c r="G19" s="10">
        <v>30</v>
      </c>
      <c r="H19" s="10">
        <v>60</v>
      </c>
      <c r="I19" s="10">
        <v>104</v>
      </c>
      <c r="J19" s="10">
        <v>84</v>
      </c>
      <c r="K19" s="10">
        <v>103</v>
      </c>
      <c r="L19" s="10">
        <v>61</v>
      </c>
      <c r="M19" s="10">
        <v>22</v>
      </c>
      <c r="N19" s="10">
        <v>2</v>
      </c>
      <c r="O19" s="10">
        <v>9</v>
      </c>
      <c r="P19" s="10">
        <v>4</v>
      </c>
      <c r="Q19" s="10">
        <v>42</v>
      </c>
      <c r="R19" s="10">
        <v>28</v>
      </c>
      <c r="S19" s="10">
        <v>43</v>
      </c>
      <c r="T19" s="10">
        <v>35</v>
      </c>
      <c r="U19" s="10">
        <v>29</v>
      </c>
      <c r="V19" s="10">
        <v>0</v>
      </c>
      <c r="W19" s="10">
        <v>0</v>
      </c>
      <c r="X19" s="10">
        <v>0</v>
      </c>
      <c r="Y19" s="10">
        <v>19</v>
      </c>
      <c r="Z19" s="10">
        <v>24</v>
      </c>
      <c r="AA19" s="10">
        <v>15</v>
      </c>
      <c r="AB19" s="10">
        <v>132</v>
      </c>
      <c r="AC19" s="10">
        <v>0</v>
      </c>
      <c r="AD19" s="10">
        <v>0</v>
      </c>
      <c r="AE19" s="10">
        <v>0</v>
      </c>
      <c r="AF19" s="10">
        <v>0</v>
      </c>
      <c r="AG19" s="10">
        <v>190</v>
      </c>
      <c r="AH19" s="10">
        <v>0</v>
      </c>
      <c r="AI19" s="10">
        <v>6</v>
      </c>
      <c r="AJ19" s="10">
        <v>5</v>
      </c>
      <c r="AK19" s="10">
        <v>3</v>
      </c>
      <c r="AL19" s="10">
        <v>5</v>
      </c>
      <c r="AM19" s="10">
        <v>10</v>
      </c>
      <c r="AN19" s="10">
        <v>2</v>
      </c>
      <c r="AO19" s="10">
        <v>2</v>
      </c>
      <c r="AP19" s="10">
        <v>6</v>
      </c>
      <c r="AQ19" s="10">
        <v>2</v>
      </c>
      <c r="AR19" s="10">
        <v>149</v>
      </c>
      <c r="AS19" s="8"/>
    </row>
    <row r="20" spans="1:45" x14ac:dyDescent="0.2">
      <c r="A20" s="24"/>
      <c r="B20" s="24"/>
      <c r="C20" s="11" t="s">
        <v>118</v>
      </c>
      <c r="D20" s="11"/>
      <c r="E20" s="11"/>
      <c r="F20" s="11"/>
      <c r="G20" s="11"/>
      <c r="H20" s="11"/>
      <c r="I20" s="11"/>
      <c r="J20" s="11"/>
      <c r="K20" s="11"/>
      <c r="L20" s="11"/>
      <c r="M20" s="11"/>
      <c r="N20" s="11"/>
      <c r="O20" s="11"/>
      <c r="P20" s="11"/>
      <c r="Q20" s="11"/>
      <c r="R20" s="11"/>
      <c r="S20" s="11"/>
      <c r="T20" s="11"/>
      <c r="U20" s="11"/>
      <c r="V20" s="11"/>
      <c r="W20" s="11"/>
      <c r="X20" s="11"/>
      <c r="Y20" s="11"/>
      <c r="Z20" s="11"/>
      <c r="AA20" s="12" t="s">
        <v>119</v>
      </c>
      <c r="AB20" s="12" t="s">
        <v>456</v>
      </c>
      <c r="AC20" s="11"/>
      <c r="AD20" s="11"/>
      <c r="AE20" s="11"/>
      <c r="AF20" s="11"/>
      <c r="AG20" s="12" t="s">
        <v>457</v>
      </c>
      <c r="AH20" s="11"/>
      <c r="AI20" s="11"/>
      <c r="AJ20" s="11"/>
      <c r="AK20" s="11"/>
      <c r="AL20" s="11"/>
      <c r="AM20" s="11"/>
      <c r="AN20" s="11"/>
      <c r="AO20" s="11"/>
      <c r="AP20" s="11"/>
      <c r="AQ20" s="11"/>
      <c r="AR20" s="12" t="s">
        <v>458</v>
      </c>
      <c r="AS20" s="8"/>
    </row>
    <row r="21" spans="1:45" x14ac:dyDescent="0.2">
      <c r="A21" s="26"/>
      <c r="B21" s="23" t="s">
        <v>105</v>
      </c>
      <c r="C21" s="9">
        <v>8.3286590420940006E-3</v>
      </c>
      <c r="D21" s="9">
        <v>8.0171597926769998E-3</v>
      </c>
      <c r="E21" s="9">
        <v>1.225606135034E-2</v>
      </c>
      <c r="F21" s="9">
        <v>0</v>
      </c>
      <c r="G21" s="9">
        <v>0</v>
      </c>
      <c r="H21" s="9">
        <v>1.7593652112079999E-2</v>
      </c>
      <c r="I21" s="9">
        <v>5.0244415603659994E-3</v>
      </c>
      <c r="J21" s="9">
        <v>9.4331776057820001E-3</v>
      </c>
      <c r="K21" s="9">
        <v>1.388779826998E-2</v>
      </c>
      <c r="L21" s="9">
        <v>0</v>
      </c>
      <c r="M21" s="9">
        <v>1.013059595291E-2</v>
      </c>
      <c r="N21" s="9">
        <v>0</v>
      </c>
      <c r="O21" s="9">
        <v>3.6825295269199997E-2</v>
      </c>
      <c r="P21" s="9">
        <v>0</v>
      </c>
      <c r="Q21" s="9">
        <v>8.0047910637209996E-3</v>
      </c>
      <c r="R21" s="9">
        <v>0</v>
      </c>
      <c r="S21" s="9">
        <v>6.9507999220980001E-3</v>
      </c>
      <c r="T21" s="9">
        <v>0</v>
      </c>
      <c r="U21" s="9">
        <v>1.469856180659E-2</v>
      </c>
      <c r="V21" s="9">
        <v>0</v>
      </c>
      <c r="W21" s="9">
        <v>0</v>
      </c>
      <c r="X21" s="9">
        <v>0</v>
      </c>
      <c r="Y21" s="9">
        <v>3.814907634603E-2</v>
      </c>
      <c r="Z21" s="9">
        <v>0</v>
      </c>
      <c r="AA21" s="9">
        <v>9.1767481780529996E-3</v>
      </c>
      <c r="AB21" s="9">
        <v>0</v>
      </c>
      <c r="AC21" s="9">
        <v>0</v>
      </c>
      <c r="AD21" s="9">
        <v>0</v>
      </c>
      <c r="AE21" s="9">
        <v>0</v>
      </c>
      <c r="AF21" s="9">
        <v>0</v>
      </c>
      <c r="AG21" s="9">
        <v>0</v>
      </c>
      <c r="AH21" s="9">
        <v>1</v>
      </c>
      <c r="AI21" s="9">
        <v>2.7265042752999999E-2</v>
      </c>
      <c r="AJ21" s="9">
        <v>0</v>
      </c>
      <c r="AK21" s="9">
        <v>0</v>
      </c>
      <c r="AL21" s="9">
        <v>0</v>
      </c>
      <c r="AM21" s="9">
        <v>0</v>
      </c>
      <c r="AN21" s="9">
        <v>0</v>
      </c>
      <c r="AO21" s="9">
        <v>0</v>
      </c>
      <c r="AP21" s="9">
        <v>2.707655180106E-2</v>
      </c>
      <c r="AQ21" s="9">
        <v>0</v>
      </c>
      <c r="AR21" s="9">
        <v>4.7303721728290003E-3</v>
      </c>
      <c r="AS21" s="8"/>
    </row>
    <row r="22" spans="1:45" x14ac:dyDescent="0.2">
      <c r="A22" s="24"/>
      <c r="B22" s="24"/>
      <c r="C22" s="10">
        <v>7</v>
      </c>
      <c r="D22" s="10">
        <v>1</v>
      </c>
      <c r="E22" s="10">
        <v>2</v>
      </c>
      <c r="F22" s="10">
        <v>0</v>
      </c>
      <c r="G22" s="10">
        <v>0</v>
      </c>
      <c r="H22" s="10">
        <v>4</v>
      </c>
      <c r="I22" s="10">
        <v>3</v>
      </c>
      <c r="J22" s="10">
        <v>3</v>
      </c>
      <c r="K22" s="10">
        <v>5</v>
      </c>
      <c r="L22" s="10">
        <v>0</v>
      </c>
      <c r="M22" s="10">
        <v>2</v>
      </c>
      <c r="N22" s="10">
        <v>0</v>
      </c>
      <c r="O22" s="10">
        <v>3</v>
      </c>
      <c r="P22" s="10">
        <v>0</v>
      </c>
      <c r="Q22" s="10">
        <v>1</v>
      </c>
      <c r="R22" s="10">
        <v>0</v>
      </c>
      <c r="S22" s="10">
        <v>1</v>
      </c>
      <c r="T22" s="10">
        <v>0</v>
      </c>
      <c r="U22" s="10">
        <v>2</v>
      </c>
      <c r="V22" s="10">
        <v>0</v>
      </c>
      <c r="W22" s="10">
        <v>0</v>
      </c>
      <c r="X22" s="10">
        <v>0</v>
      </c>
      <c r="Y22" s="10">
        <v>6</v>
      </c>
      <c r="Z22" s="10">
        <v>0</v>
      </c>
      <c r="AA22" s="10">
        <v>1</v>
      </c>
      <c r="AB22" s="10">
        <v>0</v>
      </c>
      <c r="AC22" s="10">
        <v>0</v>
      </c>
      <c r="AD22" s="10">
        <v>0</v>
      </c>
      <c r="AE22" s="10">
        <v>0</v>
      </c>
      <c r="AF22" s="10">
        <v>0</v>
      </c>
      <c r="AG22" s="10">
        <v>0</v>
      </c>
      <c r="AH22" s="10">
        <v>7</v>
      </c>
      <c r="AI22" s="10">
        <v>4</v>
      </c>
      <c r="AJ22" s="10">
        <v>0</v>
      </c>
      <c r="AK22" s="10">
        <v>0</v>
      </c>
      <c r="AL22" s="10">
        <v>0</v>
      </c>
      <c r="AM22" s="10">
        <v>0</v>
      </c>
      <c r="AN22" s="10">
        <v>0</v>
      </c>
      <c r="AO22" s="10">
        <v>0</v>
      </c>
      <c r="AP22" s="10">
        <v>1</v>
      </c>
      <c r="AQ22" s="10">
        <v>0</v>
      </c>
      <c r="AR22" s="10">
        <v>2</v>
      </c>
      <c r="AS22" s="8"/>
    </row>
    <row r="23" spans="1:45" x14ac:dyDescent="0.2">
      <c r="A23" s="24"/>
      <c r="B23" s="24"/>
      <c r="C23" s="11" t="s">
        <v>118</v>
      </c>
      <c r="D23" s="11"/>
      <c r="E23" s="11"/>
      <c r="F23" s="11"/>
      <c r="G23" s="11"/>
      <c r="H23" s="11"/>
      <c r="I23" s="11"/>
      <c r="J23" s="11"/>
      <c r="K23" s="11"/>
      <c r="L23" s="11"/>
      <c r="M23" s="11"/>
      <c r="N23" s="11"/>
      <c r="O23" s="11"/>
      <c r="P23" s="11"/>
      <c r="Q23" s="11"/>
      <c r="R23" s="11"/>
      <c r="S23" s="11"/>
      <c r="T23" s="11"/>
      <c r="U23" s="11"/>
      <c r="V23" s="11"/>
      <c r="W23" s="11"/>
      <c r="X23" s="11"/>
      <c r="Y23" s="12" t="s">
        <v>131</v>
      </c>
      <c r="Z23" s="11"/>
      <c r="AA23" s="11"/>
      <c r="AB23" s="11"/>
      <c r="AC23" s="11"/>
      <c r="AD23" s="11"/>
      <c r="AE23" s="11"/>
      <c r="AF23" s="11"/>
      <c r="AG23" s="11"/>
      <c r="AH23" s="12" t="s">
        <v>424</v>
      </c>
      <c r="AI23" s="11"/>
      <c r="AJ23" s="11"/>
      <c r="AK23" s="11"/>
      <c r="AL23" s="11"/>
      <c r="AM23" s="11"/>
      <c r="AN23" s="11"/>
      <c r="AO23" s="11"/>
      <c r="AP23" s="11"/>
      <c r="AQ23" s="11"/>
      <c r="AR23" s="11"/>
      <c r="AS23" s="8"/>
    </row>
    <row r="24" spans="1:45" x14ac:dyDescent="0.2">
      <c r="A24" s="26"/>
      <c r="B24" s="23" t="s">
        <v>56</v>
      </c>
      <c r="C24" s="9">
        <v>1</v>
      </c>
      <c r="D24" s="9">
        <v>1</v>
      </c>
      <c r="E24" s="9">
        <v>1</v>
      </c>
      <c r="F24" s="9">
        <v>1</v>
      </c>
      <c r="G24" s="9">
        <v>1</v>
      </c>
      <c r="H24" s="9">
        <v>1</v>
      </c>
      <c r="I24" s="9">
        <v>1</v>
      </c>
      <c r="J24" s="9">
        <v>1</v>
      </c>
      <c r="K24" s="9">
        <v>1</v>
      </c>
      <c r="L24" s="9">
        <v>1</v>
      </c>
      <c r="M24" s="9">
        <v>1</v>
      </c>
      <c r="N24" s="9">
        <v>1</v>
      </c>
      <c r="O24" s="9">
        <v>1</v>
      </c>
      <c r="P24" s="9">
        <v>1</v>
      </c>
      <c r="Q24" s="9">
        <v>1</v>
      </c>
      <c r="R24" s="9">
        <v>1</v>
      </c>
      <c r="S24" s="9">
        <v>1</v>
      </c>
      <c r="T24" s="9">
        <v>1</v>
      </c>
      <c r="U24" s="9">
        <v>1</v>
      </c>
      <c r="V24" s="9">
        <v>1</v>
      </c>
      <c r="W24" s="9">
        <v>1</v>
      </c>
      <c r="X24" s="9">
        <v>1</v>
      </c>
      <c r="Y24" s="9">
        <v>1</v>
      </c>
      <c r="Z24" s="9">
        <v>1</v>
      </c>
      <c r="AA24" s="9">
        <v>1</v>
      </c>
      <c r="AB24" s="9">
        <v>1</v>
      </c>
      <c r="AC24" s="9">
        <v>1</v>
      </c>
      <c r="AD24" s="9">
        <v>1</v>
      </c>
      <c r="AE24" s="9">
        <v>1</v>
      </c>
      <c r="AF24" s="9">
        <v>1</v>
      </c>
      <c r="AG24" s="9">
        <v>1</v>
      </c>
      <c r="AH24" s="9">
        <v>1</v>
      </c>
      <c r="AI24" s="9">
        <v>1</v>
      </c>
      <c r="AJ24" s="9">
        <v>1</v>
      </c>
      <c r="AK24" s="9">
        <v>1</v>
      </c>
      <c r="AL24" s="9">
        <v>1</v>
      </c>
      <c r="AM24" s="9">
        <v>1</v>
      </c>
      <c r="AN24" s="9">
        <v>1</v>
      </c>
      <c r="AO24" s="9">
        <v>1</v>
      </c>
      <c r="AP24" s="9">
        <v>1</v>
      </c>
      <c r="AQ24" s="9">
        <v>1</v>
      </c>
      <c r="AR24" s="9">
        <v>1</v>
      </c>
      <c r="AS24" s="8"/>
    </row>
    <row r="25" spans="1:45" x14ac:dyDescent="0.2">
      <c r="A25" s="24"/>
      <c r="B25" s="24"/>
      <c r="C25" s="10">
        <v>748</v>
      </c>
      <c r="D25" s="10">
        <v>69</v>
      </c>
      <c r="E25" s="10">
        <v>140</v>
      </c>
      <c r="F25" s="10">
        <v>136</v>
      </c>
      <c r="G25" s="10">
        <v>158</v>
      </c>
      <c r="H25" s="10">
        <v>232</v>
      </c>
      <c r="I25" s="10">
        <v>407</v>
      </c>
      <c r="J25" s="10">
        <v>333</v>
      </c>
      <c r="K25" s="10">
        <v>361</v>
      </c>
      <c r="L25" s="10">
        <v>244</v>
      </c>
      <c r="M25" s="10">
        <v>128</v>
      </c>
      <c r="N25" s="10">
        <v>9</v>
      </c>
      <c r="O25" s="10">
        <v>51</v>
      </c>
      <c r="P25" s="10">
        <v>35</v>
      </c>
      <c r="Q25" s="10">
        <v>146</v>
      </c>
      <c r="R25" s="10">
        <v>88</v>
      </c>
      <c r="S25" s="10">
        <v>117</v>
      </c>
      <c r="T25" s="10">
        <v>178</v>
      </c>
      <c r="U25" s="10">
        <v>133</v>
      </c>
      <c r="V25" s="10">
        <v>58</v>
      </c>
      <c r="W25" s="10">
        <v>40</v>
      </c>
      <c r="X25" s="10">
        <v>36</v>
      </c>
      <c r="Y25" s="10">
        <v>127</v>
      </c>
      <c r="Z25" s="10">
        <v>127</v>
      </c>
      <c r="AA25" s="10">
        <v>80</v>
      </c>
      <c r="AB25" s="10">
        <v>280</v>
      </c>
      <c r="AC25" s="10">
        <v>39</v>
      </c>
      <c r="AD25" s="10">
        <v>104</v>
      </c>
      <c r="AE25" s="10">
        <v>134</v>
      </c>
      <c r="AF25" s="10">
        <v>274</v>
      </c>
      <c r="AG25" s="10">
        <v>190</v>
      </c>
      <c r="AH25" s="10">
        <v>7</v>
      </c>
      <c r="AI25" s="10">
        <v>144</v>
      </c>
      <c r="AJ25" s="10">
        <v>40</v>
      </c>
      <c r="AK25" s="10">
        <v>14</v>
      </c>
      <c r="AL25" s="10">
        <v>29</v>
      </c>
      <c r="AM25" s="10">
        <v>93</v>
      </c>
      <c r="AN25" s="10">
        <v>36</v>
      </c>
      <c r="AO25" s="10">
        <v>3</v>
      </c>
      <c r="AP25" s="10">
        <v>24</v>
      </c>
      <c r="AQ25" s="10">
        <v>6</v>
      </c>
      <c r="AR25" s="10">
        <v>359</v>
      </c>
      <c r="AS25" s="8"/>
    </row>
    <row r="26" spans="1:45" x14ac:dyDescent="0.2">
      <c r="A26" s="24"/>
      <c r="B26" s="24"/>
      <c r="C26" s="11" t="s">
        <v>118</v>
      </c>
      <c r="D26" s="11" t="s">
        <v>118</v>
      </c>
      <c r="E26" s="11" t="s">
        <v>118</v>
      </c>
      <c r="F26" s="11" t="s">
        <v>118</v>
      </c>
      <c r="G26" s="11" t="s">
        <v>118</v>
      </c>
      <c r="H26" s="11" t="s">
        <v>118</v>
      </c>
      <c r="I26" s="11" t="s">
        <v>118</v>
      </c>
      <c r="J26" s="11" t="s">
        <v>118</v>
      </c>
      <c r="K26" s="11" t="s">
        <v>118</v>
      </c>
      <c r="L26" s="11" t="s">
        <v>118</v>
      </c>
      <c r="M26" s="11" t="s">
        <v>118</v>
      </c>
      <c r="N26" s="11" t="s">
        <v>118</v>
      </c>
      <c r="O26" s="11" t="s">
        <v>118</v>
      </c>
      <c r="P26" s="11" t="s">
        <v>118</v>
      </c>
      <c r="Q26" s="11" t="s">
        <v>118</v>
      </c>
      <c r="R26" s="11" t="s">
        <v>118</v>
      </c>
      <c r="S26" s="11" t="s">
        <v>118</v>
      </c>
      <c r="T26" s="11" t="s">
        <v>118</v>
      </c>
      <c r="U26" s="11" t="s">
        <v>118</v>
      </c>
      <c r="V26" s="11" t="s">
        <v>118</v>
      </c>
      <c r="W26" s="11" t="s">
        <v>118</v>
      </c>
      <c r="X26" s="11" t="s">
        <v>118</v>
      </c>
      <c r="Y26" s="11" t="s">
        <v>118</v>
      </c>
      <c r="Z26" s="11" t="s">
        <v>118</v>
      </c>
      <c r="AA26" s="11" t="s">
        <v>118</v>
      </c>
      <c r="AB26" s="11" t="s">
        <v>118</v>
      </c>
      <c r="AC26" s="11" t="s">
        <v>118</v>
      </c>
      <c r="AD26" s="11" t="s">
        <v>118</v>
      </c>
      <c r="AE26" s="11" t="s">
        <v>118</v>
      </c>
      <c r="AF26" s="11" t="s">
        <v>118</v>
      </c>
      <c r="AG26" s="11" t="s">
        <v>118</v>
      </c>
      <c r="AH26" s="11" t="s">
        <v>118</v>
      </c>
      <c r="AI26" s="11" t="s">
        <v>118</v>
      </c>
      <c r="AJ26" s="11" t="s">
        <v>118</v>
      </c>
      <c r="AK26" s="11" t="s">
        <v>118</v>
      </c>
      <c r="AL26" s="11" t="s">
        <v>118</v>
      </c>
      <c r="AM26" s="11" t="s">
        <v>118</v>
      </c>
      <c r="AN26" s="11" t="s">
        <v>118</v>
      </c>
      <c r="AO26" s="11" t="s">
        <v>118</v>
      </c>
      <c r="AP26" s="11" t="s">
        <v>118</v>
      </c>
      <c r="AQ26" s="11" t="s">
        <v>118</v>
      </c>
      <c r="AR26" s="11" t="s">
        <v>118</v>
      </c>
      <c r="AS26" s="8"/>
    </row>
    <row r="27" spans="1:45" x14ac:dyDescent="0.2">
      <c r="A27" s="13" t="s">
        <v>459</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20"/>
    </row>
    <row r="28" spans="1:45" x14ac:dyDescent="0.2">
      <c r="A28" s="15" t="s">
        <v>135</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row>
  </sheetData>
  <mergeCells count="18">
    <mergeCell ref="B15:B17"/>
    <mergeCell ref="B18:B20"/>
    <mergeCell ref="B21:B23"/>
    <mergeCell ref="B24:B26"/>
    <mergeCell ref="AP2:AR2"/>
    <mergeCell ref="A2:C2"/>
    <mergeCell ref="A3:B5"/>
    <mergeCell ref="B6:B8"/>
    <mergeCell ref="B9:B11"/>
    <mergeCell ref="A6:A26"/>
    <mergeCell ref="AI3:AR3"/>
    <mergeCell ref="D3:H3"/>
    <mergeCell ref="I3:J3"/>
    <mergeCell ref="K3:N3"/>
    <mergeCell ref="O3:U3"/>
    <mergeCell ref="V3:AB3"/>
    <mergeCell ref="AC3:AH3"/>
    <mergeCell ref="B12:B14"/>
  </mergeCells>
  <hyperlinks>
    <hyperlink ref="A1" location="'TOC'!A1:A1" display="Back to TOC" xr:uid="{00000000-0004-0000-2100-000000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S25"/>
  <sheetViews>
    <sheetView workbookViewId="0">
      <pane xSplit="2" ySplit="5" topLeftCell="C6" activePane="bottomRight" state="frozen"/>
      <selection pane="topRight"/>
      <selection pane="bottomLeft"/>
      <selection pane="bottomRight" activeCell="A2" sqref="A2:C2"/>
    </sheetView>
  </sheetViews>
  <sheetFormatPr baseColWidth="10" defaultColWidth="9.1640625" defaultRowHeight="15" x14ac:dyDescent="0.2"/>
  <cols>
    <col min="1" max="1" width="50" style="1" bestFit="1" customWidth="1"/>
    <col min="2" max="2" width="25" style="1" bestFit="1" customWidth="1"/>
    <col min="3" max="44" width="12.6640625" style="1" customWidth="1"/>
    <col min="45" max="45" width="9.1640625" style="1" customWidth="1"/>
    <col min="46" max="16384" width="9.1640625" style="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579</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460</v>
      </c>
      <c r="B6" s="23" t="s">
        <v>75</v>
      </c>
      <c r="C6" s="9">
        <v>0.16947193757830001</v>
      </c>
      <c r="D6" s="9">
        <v>1</v>
      </c>
      <c r="E6" s="9">
        <v>0</v>
      </c>
      <c r="F6" s="9">
        <v>0</v>
      </c>
      <c r="G6" s="9">
        <v>0</v>
      </c>
      <c r="H6" s="9">
        <v>0</v>
      </c>
      <c r="I6" s="9">
        <v>0.18820848295369999</v>
      </c>
      <c r="J6" s="9">
        <v>0.14633528905570001</v>
      </c>
      <c r="K6" s="9">
        <v>0.15147309696690001</v>
      </c>
      <c r="L6" s="9">
        <v>0.1850199327449</v>
      </c>
      <c r="M6" s="9">
        <v>0.18179452797039999</v>
      </c>
      <c r="N6" s="9">
        <v>0.33846176158449998</v>
      </c>
      <c r="O6" s="9">
        <v>0.29365492585109998</v>
      </c>
      <c r="P6" s="9">
        <v>0.17807054765249999</v>
      </c>
      <c r="Q6" s="9">
        <v>0.18429168350739999</v>
      </c>
      <c r="R6" s="9">
        <v>0.15254268168150001</v>
      </c>
      <c r="S6" s="9">
        <v>0.1979551802052</v>
      </c>
      <c r="T6" s="9">
        <v>6.6174644200639995E-2</v>
      </c>
      <c r="U6" s="9">
        <v>0.20138156412700001</v>
      </c>
      <c r="V6" s="9">
        <v>6.9963967475290004E-2</v>
      </c>
      <c r="W6" s="9">
        <v>0.36511589539299999</v>
      </c>
      <c r="X6" s="9">
        <v>0.17218133423849999</v>
      </c>
      <c r="Y6" s="9">
        <v>0.1148393678331</v>
      </c>
      <c r="Z6" s="9">
        <v>0.22605298141319999</v>
      </c>
      <c r="AA6" s="9">
        <v>0.20825579806130001</v>
      </c>
      <c r="AB6" s="9">
        <v>0.13643320539510001</v>
      </c>
      <c r="AC6" s="9">
        <v>0.20424781226729999</v>
      </c>
      <c r="AD6" s="9">
        <v>0.12671971765939999</v>
      </c>
      <c r="AE6" s="9">
        <v>0.14741149675349999</v>
      </c>
      <c r="AF6" s="9">
        <v>0.17464667641709999</v>
      </c>
      <c r="AG6" s="9">
        <v>0.2004279891331</v>
      </c>
      <c r="AH6" s="9">
        <v>0.16044928048250001</v>
      </c>
      <c r="AI6" s="9">
        <v>0.1427366664345</v>
      </c>
      <c r="AJ6" s="9">
        <v>0.38073560317330002</v>
      </c>
      <c r="AK6" s="9">
        <v>0</v>
      </c>
      <c r="AL6" s="9">
        <v>0.17278897859520001</v>
      </c>
      <c r="AM6" s="9">
        <v>0.1103358132717</v>
      </c>
      <c r="AN6" s="9">
        <v>0.16093831416500001</v>
      </c>
      <c r="AO6" s="9">
        <v>0</v>
      </c>
      <c r="AP6" s="9">
        <v>9.3138689187790002E-2</v>
      </c>
      <c r="AQ6" s="9">
        <v>0</v>
      </c>
      <c r="AR6" s="9">
        <v>0.18258032706390001</v>
      </c>
      <c r="AS6" s="8"/>
    </row>
    <row r="7" spans="1:45" x14ac:dyDescent="0.2">
      <c r="A7" s="24"/>
      <c r="B7" s="24"/>
      <c r="C7" s="10">
        <v>69</v>
      </c>
      <c r="D7" s="10">
        <v>69</v>
      </c>
      <c r="E7" s="10">
        <v>0</v>
      </c>
      <c r="F7" s="10">
        <v>0</v>
      </c>
      <c r="G7" s="10">
        <v>0</v>
      </c>
      <c r="H7" s="10">
        <v>0</v>
      </c>
      <c r="I7" s="10">
        <v>42</v>
      </c>
      <c r="J7" s="10">
        <v>25</v>
      </c>
      <c r="K7" s="10">
        <v>30</v>
      </c>
      <c r="L7" s="10">
        <v>24</v>
      </c>
      <c r="M7" s="10">
        <v>13</v>
      </c>
      <c r="N7" s="10">
        <v>2</v>
      </c>
      <c r="O7" s="10">
        <v>9</v>
      </c>
      <c r="P7" s="10">
        <v>4</v>
      </c>
      <c r="Q7" s="10">
        <v>14</v>
      </c>
      <c r="R7" s="10">
        <v>6</v>
      </c>
      <c r="S7" s="10">
        <v>14</v>
      </c>
      <c r="T7" s="10">
        <v>8</v>
      </c>
      <c r="U7" s="10">
        <v>14</v>
      </c>
      <c r="V7" s="10">
        <v>3</v>
      </c>
      <c r="W7" s="10">
        <v>8</v>
      </c>
      <c r="X7" s="10">
        <v>4</v>
      </c>
      <c r="Y7" s="10">
        <v>10</v>
      </c>
      <c r="Z7" s="10">
        <v>15</v>
      </c>
      <c r="AA7" s="10">
        <v>9</v>
      </c>
      <c r="AB7" s="10">
        <v>20</v>
      </c>
      <c r="AC7" s="10">
        <v>4</v>
      </c>
      <c r="AD7" s="10">
        <v>10</v>
      </c>
      <c r="AE7" s="10">
        <v>10</v>
      </c>
      <c r="AF7" s="10">
        <v>21</v>
      </c>
      <c r="AG7" s="10">
        <v>23</v>
      </c>
      <c r="AH7" s="10">
        <v>1</v>
      </c>
      <c r="AI7" s="10">
        <v>14</v>
      </c>
      <c r="AJ7" s="10">
        <v>8</v>
      </c>
      <c r="AK7" s="10">
        <v>0</v>
      </c>
      <c r="AL7" s="10">
        <v>1</v>
      </c>
      <c r="AM7" s="10">
        <v>4</v>
      </c>
      <c r="AN7" s="10">
        <v>2</v>
      </c>
      <c r="AO7" s="10">
        <v>0</v>
      </c>
      <c r="AP7" s="10">
        <v>1</v>
      </c>
      <c r="AQ7" s="10">
        <v>0</v>
      </c>
      <c r="AR7" s="10">
        <v>39</v>
      </c>
      <c r="AS7" s="8"/>
    </row>
    <row r="8" spans="1:45" x14ac:dyDescent="0.2">
      <c r="A8" s="24"/>
      <c r="B8" s="24"/>
      <c r="C8" s="11" t="s">
        <v>118</v>
      </c>
      <c r="D8" s="12" t="s">
        <v>461</v>
      </c>
      <c r="E8" s="11"/>
      <c r="F8" s="11"/>
      <c r="G8" s="11"/>
      <c r="H8" s="11"/>
      <c r="I8" s="11"/>
      <c r="J8" s="11"/>
      <c r="K8" s="11"/>
      <c r="L8" s="11"/>
      <c r="M8" s="11"/>
      <c r="N8" s="11"/>
      <c r="O8" s="12" t="s">
        <v>171</v>
      </c>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8"/>
    </row>
    <row r="9" spans="1:45" x14ac:dyDescent="0.2">
      <c r="A9" s="26"/>
      <c r="B9" s="23" t="s">
        <v>76</v>
      </c>
      <c r="C9" s="9">
        <v>0.16302783238980001</v>
      </c>
      <c r="D9" s="9">
        <v>0</v>
      </c>
      <c r="E9" s="9">
        <v>1</v>
      </c>
      <c r="F9" s="9">
        <v>0</v>
      </c>
      <c r="G9" s="9">
        <v>0</v>
      </c>
      <c r="H9" s="9">
        <v>0</v>
      </c>
      <c r="I9" s="9">
        <v>0.15184724450629999</v>
      </c>
      <c r="J9" s="9">
        <v>0.1707362489689</v>
      </c>
      <c r="K9" s="9">
        <v>0.16699783061349999</v>
      </c>
      <c r="L9" s="9">
        <v>0.15869461771240001</v>
      </c>
      <c r="M9" s="9">
        <v>0.16585207140620001</v>
      </c>
      <c r="N9" s="9">
        <v>0.12608129298820001</v>
      </c>
      <c r="O9" s="9">
        <v>0.1134342807153</v>
      </c>
      <c r="P9" s="9">
        <v>8.7750866776619987E-2</v>
      </c>
      <c r="Q9" s="9">
        <v>0.17750402258350001</v>
      </c>
      <c r="R9" s="9">
        <v>0.2288851267393</v>
      </c>
      <c r="S9" s="9">
        <v>0.20359861743820001</v>
      </c>
      <c r="T9" s="9">
        <v>0.1725932579627</v>
      </c>
      <c r="U9" s="9">
        <v>0.1035039953995</v>
      </c>
      <c r="V9" s="9">
        <v>7.0820560777419994E-2</v>
      </c>
      <c r="W9" s="9">
        <v>0.13838234506639999</v>
      </c>
      <c r="X9" s="9">
        <v>3.081898223774E-2</v>
      </c>
      <c r="Y9" s="9">
        <v>0.19175205133539999</v>
      </c>
      <c r="Z9" s="9">
        <v>0.18656400223870001</v>
      </c>
      <c r="AA9" s="9">
        <v>0.13996488404220001</v>
      </c>
      <c r="AB9" s="9">
        <v>0.1881904705379</v>
      </c>
      <c r="AC9" s="9">
        <v>2.5585512318310001E-2</v>
      </c>
      <c r="AD9" s="9">
        <v>0.12628284472180001</v>
      </c>
      <c r="AE9" s="9">
        <v>0.153700942684</v>
      </c>
      <c r="AF9" s="9">
        <v>0.17588643855969999</v>
      </c>
      <c r="AG9" s="9">
        <v>0.21058463567480001</v>
      </c>
      <c r="AH9" s="9">
        <v>0.23595659468659999</v>
      </c>
      <c r="AI9" s="9">
        <v>0.1616539805212</v>
      </c>
      <c r="AJ9" s="9">
        <v>6.826649213265E-2</v>
      </c>
      <c r="AK9" s="9">
        <v>0</v>
      </c>
      <c r="AL9" s="9">
        <v>6.3521622717310003E-2</v>
      </c>
      <c r="AM9" s="9">
        <v>9.6523459818139992E-2</v>
      </c>
      <c r="AN9" s="9">
        <v>9.8077420009300004E-2</v>
      </c>
      <c r="AO9" s="9">
        <v>0</v>
      </c>
      <c r="AP9" s="9">
        <v>0.1415306417402</v>
      </c>
      <c r="AQ9" s="9">
        <v>0.15370227928159999</v>
      </c>
      <c r="AR9" s="9">
        <v>0.22236566403870001</v>
      </c>
      <c r="AS9" s="8"/>
    </row>
    <row r="10" spans="1:45" x14ac:dyDescent="0.2">
      <c r="A10" s="24"/>
      <c r="B10" s="24"/>
      <c r="C10" s="10">
        <v>140</v>
      </c>
      <c r="D10" s="10">
        <v>0</v>
      </c>
      <c r="E10" s="10">
        <v>140</v>
      </c>
      <c r="F10" s="10">
        <v>0</v>
      </c>
      <c r="G10" s="10">
        <v>0</v>
      </c>
      <c r="H10" s="10">
        <v>0</v>
      </c>
      <c r="I10" s="10">
        <v>68</v>
      </c>
      <c r="J10" s="10">
        <v>69</v>
      </c>
      <c r="K10" s="10">
        <v>69</v>
      </c>
      <c r="L10" s="10">
        <v>40</v>
      </c>
      <c r="M10" s="10">
        <v>29</v>
      </c>
      <c r="N10" s="10">
        <v>1</v>
      </c>
      <c r="O10" s="10">
        <v>8</v>
      </c>
      <c r="P10" s="10">
        <v>4</v>
      </c>
      <c r="Q10" s="10">
        <v>27</v>
      </c>
      <c r="R10" s="10">
        <v>24</v>
      </c>
      <c r="S10" s="10">
        <v>28</v>
      </c>
      <c r="T10" s="10">
        <v>29</v>
      </c>
      <c r="U10" s="10">
        <v>20</v>
      </c>
      <c r="V10" s="10">
        <v>3</v>
      </c>
      <c r="W10" s="10">
        <v>9</v>
      </c>
      <c r="X10" s="10">
        <v>2</v>
      </c>
      <c r="Y10" s="10">
        <v>29</v>
      </c>
      <c r="Z10" s="10">
        <v>27</v>
      </c>
      <c r="AA10" s="10">
        <v>15</v>
      </c>
      <c r="AB10" s="10">
        <v>55</v>
      </c>
      <c r="AC10" s="10">
        <v>2</v>
      </c>
      <c r="AD10" s="10">
        <v>13</v>
      </c>
      <c r="AE10" s="10">
        <v>23</v>
      </c>
      <c r="AF10" s="10">
        <v>55</v>
      </c>
      <c r="AG10" s="10">
        <v>45</v>
      </c>
      <c r="AH10" s="10">
        <v>2</v>
      </c>
      <c r="AI10" s="10">
        <v>27</v>
      </c>
      <c r="AJ10" s="10">
        <v>6</v>
      </c>
      <c r="AK10" s="10">
        <v>0</v>
      </c>
      <c r="AL10" s="10">
        <v>2</v>
      </c>
      <c r="AM10" s="10">
        <v>11</v>
      </c>
      <c r="AN10" s="10">
        <v>6</v>
      </c>
      <c r="AO10" s="10">
        <v>0</v>
      </c>
      <c r="AP10" s="10">
        <v>4</v>
      </c>
      <c r="AQ10" s="10">
        <v>2</v>
      </c>
      <c r="AR10" s="10">
        <v>82</v>
      </c>
      <c r="AS10" s="8"/>
    </row>
    <row r="11" spans="1:45" x14ac:dyDescent="0.2">
      <c r="A11" s="24"/>
      <c r="B11" s="24"/>
      <c r="C11" s="11" t="s">
        <v>118</v>
      </c>
      <c r="D11" s="11"/>
      <c r="E11" s="12" t="s">
        <v>462</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2" t="s">
        <v>119</v>
      </c>
      <c r="AG11" s="12" t="s">
        <v>119</v>
      </c>
      <c r="AH11" s="11"/>
      <c r="AI11" s="11"/>
      <c r="AJ11" s="11"/>
      <c r="AK11" s="11"/>
      <c r="AL11" s="11"/>
      <c r="AM11" s="11"/>
      <c r="AN11" s="11"/>
      <c r="AO11" s="11"/>
      <c r="AP11" s="11"/>
      <c r="AQ11" s="11"/>
      <c r="AR11" s="11"/>
      <c r="AS11" s="8"/>
    </row>
    <row r="12" spans="1:45" x14ac:dyDescent="0.2">
      <c r="A12" s="26"/>
      <c r="B12" s="23" t="s">
        <v>77</v>
      </c>
      <c r="C12" s="9">
        <v>0.158951781578</v>
      </c>
      <c r="D12" s="9">
        <v>0</v>
      </c>
      <c r="E12" s="9">
        <v>0</v>
      </c>
      <c r="F12" s="9">
        <v>1</v>
      </c>
      <c r="G12" s="9">
        <v>0</v>
      </c>
      <c r="H12" s="9">
        <v>0</v>
      </c>
      <c r="I12" s="9">
        <v>0.1373190129952</v>
      </c>
      <c r="J12" s="9">
        <v>0.1872120007343</v>
      </c>
      <c r="K12" s="9">
        <v>0.174861967348</v>
      </c>
      <c r="L12" s="9">
        <v>0.1217035194515</v>
      </c>
      <c r="M12" s="9">
        <v>0.18473189413400001</v>
      </c>
      <c r="N12" s="9">
        <v>0.24905263711590001</v>
      </c>
      <c r="O12" s="9">
        <v>0.20217134036869999</v>
      </c>
      <c r="P12" s="9">
        <v>0.29590800427019998</v>
      </c>
      <c r="Q12" s="9">
        <v>0.1160569667121</v>
      </c>
      <c r="R12" s="9">
        <v>0.12242967808040001</v>
      </c>
      <c r="S12" s="9">
        <v>0.17872245348390001</v>
      </c>
      <c r="T12" s="9">
        <v>0.13469064172459999</v>
      </c>
      <c r="U12" s="9">
        <v>0.1756459008607</v>
      </c>
      <c r="V12" s="9">
        <v>0.16480824481719999</v>
      </c>
      <c r="W12" s="9">
        <v>9.4058581249329989E-2</v>
      </c>
      <c r="X12" s="9">
        <v>7.0695336742809992E-2</v>
      </c>
      <c r="Y12" s="9">
        <v>0.23317625629140001</v>
      </c>
      <c r="Z12" s="9">
        <v>0.1441738533402</v>
      </c>
      <c r="AA12" s="9">
        <v>0.13187035899159999</v>
      </c>
      <c r="AB12" s="9">
        <v>0.1580280530555</v>
      </c>
      <c r="AC12" s="9">
        <v>0.17500705900550001</v>
      </c>
      <c r="AD12" s="9">
        <v>0.16199898865349999</v>
      </c>
      <c r="AE12" s="9">
        <v>0.18307268845069999</v>
      </c>
      <c r="AF12" s="9">
        <v>0.14177320090090001</v>
      </c>
      <c r="AG12" s="9">
        <v>0.15667045639460001</v>
      </c>
      <c r="AH12" s="9">
        <v>0</v>
      </c>
      <c r="AI12" s="9">
        <v>0.13274305503139999</v>
      </c>
      <c r="AJ12" s="9">
        <v>0.1118908118431</v>
      </c>
      <c r="AK12" s="9">
        <v>0.291492285016</v>
      </c>
      <c r="AL12" s="9">
        <v>0.1349998777892</v>
      </c>
      <c r="AM12" s="9">
        <v>0.1408337682103</v>
      </c>
      <c r="AN12" s="9">
        <v>0.12959063408470001</v>
      </c>
      <c r="AO12" s="9">
        <v>0</v>
      </c>
      <c r="AP12" s="9">
        <v>0.13103516064340001</v>
      </c>
      <c r="AQ12" s="9">
        <v>8.408336341962E-2</v>
      </c>
      <c r="AR12" s="9">
        <v>0.1856808350926</v>
      </c>
      <c r="AS12" s="8"/>
    </row>
    <row r="13" spans="1:45" x14ac:dyDescent="0.2">
      <c r="A13" s="24"/>
      <c r="B13" s="24"/>
      <c r="C13" s="10">
        <v>137</v>
      </c>
      <c r="D13" s="10">
        <v>0</v>
      </c>
      <c r="E13" s="10">
        <v>0</v>
      </c>
      <c r="F13" s="10">
        <v>137</v>
      </c>
      <c r="G13" s="10">
        <v>0</v>
      </c>
      <c r="H13" s="10">
        <v>0</v>
      </c>
      <c r="I13" s="10">
        <v>70</v>
      </c>
      <c r="J13" s="10">
        <v>67</v>
      </c>
      <c r="K13" s="10">
        <v>73</v>
      </c>
      <c r="L13" s="10">
        <v>39</v>
      </c>
      <c r="M13" s="10">
        <v>23</v>
      </c>
      <c r="N13" s="10">
        <v>2</v>
      </c>
      <c r="O13" s="10">
        <v>10</v>
      </c>
      <c r="P13" s="10">
        <v>11</v>
      </c>
      <c r="Q13" s="10">
        <v>22</v>
      </c>
      <c r="R13" s="10">
        <v>12</v>
      </c>
      <c r="S13" s="10">
        <v>26</v>
      </c>
      <c r="T13" s="10">
        <v>27</v>
      </c>
      <c r="U13" s="10">
        <v>29</v>
      </c>
      <c r="V13" s="10">
        <v>9</v>
      </c>
      <c r="W13" s="10">
        <v>6</v>
      </c>
      <c r="X13" s="10">
        <v>4</v>
      </c>
      <c r="Y13" s="10">
        <v>28</v>
      </c>
      <c r="Z13" s="10">
        <v>23</v>
      </c>
      <c r="AA13" s="10">
        <v>13</v>
      </c>
      <c r="AB13" s="10">
        <v>54</v>
      </c>
      <c r="AC13" s="10">
        <v>5</v>
      </c>
      <c r="AD13" s="10">
        <v>18</v>
      </c>
      <c r="AE13" s="10">
        <v>30</v>
      </c>
      <c r="AF13" s="10">
        <v>53</v>
      </c>
      <c r="AG13" s="10">
        <v>30</v>
      </c>
      <c r="AH13" s="10">
        <v>0</v>
      </c>
      <c r="AI13" s="10">
        <v>21</v>
      </c>
      <c r="AJ13" s="10">
        <v>6</v>
      </c>
      <c r="AK13" s="10">
        <v>2</v>
      </c>
      <c r="AL13" s="10">
        <v>5</v>
      </c>
      <c r="AM13" s="10">
        <v>15</v>
      </c>
      <c r="AN13" s="10">
        <v>6</v>
      </c>
      <c r="AO13" s="10">
        <v>0</v>
      </c>
      <c r="AP13" s="10">
        <v>4</v>
      </c>
      <c r="AQ13" s="10">
        <v>1</v>
      </c>
      <c r="AR13" s="10">
        <v>77</v>
      </c>
      <c r="AS13" s="8"/>
    </row>
    <row r="14" spans="1:45" x14ac:dyDescent="0.2">
      <c r="A14" s="24"/>
      <c r="B14" s="24"/>
      <c r="C14" s="11" t="s">
        <v>118</v>
      </c>
      <c r="D14" s="11"/>
      <c r="E14" s="11"/>
      <c r="F14" s="12" t="s">
        <v>463</v>
      </c>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8"/>
    </row>
    <row r="15" spans="1:45" x14ac:dyDescent="0.2">
      <c r="A15" s="26"/>
      <c r="B15" s="23" t="s">
        <v>78</v>
      </c>
      <c r="C15" s="9">
        <v>0.21803277730080001</v>
      </c>
      <c r="D15" s="9">
        <v>0</v>
      </c>
      <c r="E15" s="9">
        <v>0</v>
      </c>
      <c r="F15" s="9">
        <v>0</v>
      </c>
      <c r="G15" s="9">
        <v>1</v>
      </c>
      <c r="H15" s="9">
        <v>0</v>
      </c>
      <c r="I15" s="9">
        <v>0.24859612239709999</v>
      </c>
      <c r="J15" s="9">
        <v>0.1855540950956</v>
      </c>
      <c r="K15" s="9">
        <v>0.20349541721709999</v>
      </c>
      <c r="L15" s="9">
        <v>0.21757622375919999</v>
      </c>
      <c r="M15" s="9">
        <v>0.2467670809851</v>
      </c>
      <c r="N15" s="9">
        <v>0.2186581416176</v>
      </c>
      <c r="O15" s="9">
        <v>0.14395257944359999</v>
      </c>
      <c r="P15" s="9">
        <v>0.30032109661419998</v>
      </c>
      <c r="Q15" s="9">
        <v>0.19415045125489999</v>
      </c>
      <c r="R15" s="9">
        <v>0.16894045934599999</v>
      </c>
      <c r="S15" s="9">
        <v>0.23328403896630001</v>
      </c>
      <c r="T15" s="9">
        <v>0.27512296327579999</v>
      </c>
      <c r="U15" s="9">
        <v>0.2064989466646</v>
      </c>
      <c r="V15" s="9">
        <v>0.28783871160079999</v>
      </c>
      <c r="W15" s="9">
        <v>0.10634568948960001</v>
      </c>
      <c r="X15" s="9">
        <v>0.23180266816199999</v>
      </c>
      <c r="Y15" s="9">
        <v>0.2067267133846</v>
      </c>
      <c r="Z15" s="9">
        <v>0.18028965250170001</v>
      </c>
      <c r="AA15" s="9">
        <v>0.27606589337670001</v>
      </c>
      <c r="AB15" s="9">
        <v>0.23791798935069999</v>
      </c>
      <c r="AC15" s="9">
        <v>0.26204928438070002</v>
      </c>
      <c r="AD15" s="9">
        <v>0.18022810997130001</v>
      </c>
      <c r="AE15" s="9">
        <v>0.22652230183059999</v>
      </c>
      <c r="AF15" s="9">
        <v>0.2692767845872</v>
      </c>
      <c r="AG15" s="9">
        <v>0.161265080585</v>
      </c>
      <c r="AH15" s="9">
        <v>0</v>
      </c>
      <c r="AI15" s="9">
        <v>0.18953189390770001</v>
      </c>
      <c r="AJ15" s="9">
        <v>0.23961385090539999</v>
      </c>
      <c r="AK15" s="9">
        <v>0.34690354756690001</v>
      </c>
      <c r="AL15" s="9">
        <v>0.2731485081451</v>
      </c>
      <c r="AM15" s="9">
        <v>0.29831371396549999</v>
      </c>
      <c r="AN15" s="9">
        <v>0.24470669671920001</v>
      </c>
      <c r="AO15" s="9">
        <v>0.23263998535200001</v>
      </c>
      <c r="AP15" s="9">
        <v>0.1962164479606</v>
      </c>
      <c r="AQ15" s="9">
        <v>0.43672099934230002</v>
      </c>
      <c r="AR15" s="9">
        <v>0.18897611881369999</v>
      </c>
      <c r="AS15" s="8"/>
    </row>
    <row r="16" spans="1:45" x14ac:dyDescent="0.2">
      <c r="A16" s="24"/>
      <c r="B16" s="24"/>
      <c r="C16" s="10">
        <v>158</v>
      </c>
      <c r="D16" s="10">
        <v>0</v>
      </c>
      <c r="E16" s="10">
        <v>0</v>
      </c>
      <c r="F16" s="10">
        <v>0</v>
      </c>
      <c r="G16" s="10">
        <v>158</v>
      </c>
      <c r="H16" s="10">
        <v>0</v>
      </c>
      <c r="I16" s="10">
        <v>98</v>
      </c>
      <c r="J16" s="10">
        <v>59</v>
      </c>
      <c r="K16" s="10">
        <v>75</v>
      </c>
      <c r="L16" s="10">
        <v>46</v>
      </c>
      <c r="M16" s="10">
        <v>33</v>
      </c>
      <c r="N16" s="10">
        <v>2</v>
      </c>
      <c r="O16" s="10">
        <v>9</v>
      </c>
      <c r="P16" s="10">
        <v>10</v>
      </c>
      <c r="Q16" s="10">
        <v>27</v>
      </c>
      <c r="R16" s="10">
        <v>15</v>
      </c>
      <c r="S16" s="10">
        <v>22</v>
      </c>
      <c r="T16" s="10">
        <v>47</v>
      </c>
      <c r="U16" s="10">
        <v>28</v>
      </c>
      <c r="V16" s="10">
        <v>15</v>
      </c>
      <c r="W16" s="10">
        <v>5</v>
      </c>
      <c r="X16" s="10">
        <v>7</v>
      </c>
      <c r="Y16" s="10">
        <v>26</v>
      </c>
      <c r="Z16" s="10">
        <v>21</v>
      </c>
      <c r="AA16" s="10">
        <v>22</v>
      </c>
      <c r="AB16" s="10">
        <v>62</v>
      </c>
      <c r="AC16" s="10">
        <v>10</v>
      </c>
      <c r="AD16" s="10">
        <v>19</v>
      </c>
      <c r="AE16" s="10">
        <v>28</v>
      </c>
      <c r="AF16" s="10">
        <v>71</v>
      </c>
      <c r="AG16" s="10">
        <v>30</v>
      </c>
      <c r="AH16" s="10">
        <v>0</v>
      </c>
      <c r="AI16" s="10">
        <v>24</v>
      </c>
      <c r="AJ16" s="10">
        <v>8</v>
      </c>
      <c r="AK16" s="10">
        <v>6</v>
      </c>
      <c r="AL16" s="10">
        <v>8</v>
      </c>
      <c r="AM16" s="10">
        <v>24</v>
      </c>
      <c r="AN16" s="10">
        <v>10</v>
      </c>
      <c r="AO16" s="10">
        <v>1</v>
      </c>
      <c r="AP16" s="10">
        <v>5</v>
      </c>
      <c r="AQ16" s="10">
        <v>1</v>
      </c>
      <c r="AR16" s="10">
        <v>71</v>
      </c>
      <c r="AS16" s="8"/>
    </row>
    <row r="17" spans="1:45" x14ac:dyDescent="0.2">
      <c r="A17" s="24"/>
      <c r="B17" s="24"/>
      <c r="C17" s="11" t="s">
        <v>118</v>
      </c>
      <c r="D17" s="11"/>
      <c r="E17" s="11"/>
      <c r="F17" s="11"/>
      <c r="G17" s="12" t="s">
        <v>391</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8"/>
    </row>
    <row r="18" spans="1:45" x14ac:dyDescent="0.2">
      <c r="A18" s="26"/>
      <c r="B18" s="23" t="s">
        <v>79</v>
      </c>
      <c r="C18" s="9">
        <v>0.29051567115310001</v>
      </c>
      <c r="D18" s="9">
        <v>0</v>
      </c>
      <c r="E18" s="9">
        <v>0</v>
      </c>
      <c r="F18" s="9">
        <v>0</v>
      </c>
      <c r="G18" s="9">
        <v>0</v>
      </c>
      <c r="H18" s="9">
        <v>1</v>
      </c>
      <c r="I18" s="9">
        <v>0.2740291371477</v>
      </c>
      <c r="J18" s="9">
        <v>0.31016236614550002</v>
      </c>
      <c r="K18" s="9">
        <v>0.30317168785449999</v>
      </c>
      <c r="L18" s="9">
        <v>0.31700570633190001</v>
      </c>
      <c r="M18" s="9">
        <v>0.22085442550430001</v>
      </c>
      <c r="N18" s="9">
        <v>6.7746166693760004E-2</v>
      </c>
      <c r="O18" s="9">
        <v>0.2467868736212</v>
      </c>
      <c r="P18" s="9">
        <v>0.13794948468650001</v>
      </c>
      <c r="Q18" s="9">
        <v>0.327996875942</v>
      </c>
      <c r="R18" s="9">
        <v>0.32720205415280001</v>
      </c>
      <c r="S18" s="9">
        <v>0.18643970990639999</v>
      </c>
      <c r="T18" s="9">
        <v>0.3514184928363</v>
      </c>
      <c r="U18" s="9">
        <v>0.31296959294810001</v>
      </c>
      <c r="V18" s="9">
        <v>0.40656851532920002</v>
      </c>
      <c r="W18" s="9">
        <v>0.29609748880159997</v>
      </c>
      <c r="X18" s="9">
        <v>0.49450167861889999</v>
      </c>
      <c r="Y18" s="9">
        <v>0.2535056111556</v>
      </c>
      <c r="Z18" s="9">
        <v>0.26291951050619999</v>
      </c>
      <c r="AA18" s="9">
        <v>0.24384306552810001</v>
      </c>
      <c r="AB18" s="9">
        <v>0.27943028166079997</v>
      </c>
      <c r="AC18" s="9">
        <v>0.33311033202809998</v>
      </c>
      <c r="AD18" s="9">
        <v>0.40477033899390003</v>
      </c>
      <c r="AE18" s="9">
        <v>0.28929257028119998</v>
      </c>
      <c r="AF18" s="9">
        <v>0.23841689953510001</v>
      </c>
      <c r="AG18" s="9">
        <v>0.27105183821250001</v>
      </c>
      <c r="AH18" s="9">
        <v>0.60359412483090003</v>
      </c>
      <c r="AI18" s="9">
        <v>0.37333440410509999</v>
      </c>
      <c r="AJ18" s="9">
        <v>0.1994932419455</v>
      </c>
      <c r="AK18" s="9">
        <v>0.3616041674171</v>
      </c>
      <c r="AL18" s="9">
        <v>0.35554101275319999</v>
      </c>
      <c r="AM18" s="9">
        <v>0.35399324473440003</v>
      </c>
      <c r="AN18" s="9">
        <v>0.3666869350218</v>
      </c>
      <c r="AO18" s="9">
        <v>0.7673600146481</v>
      </c>
      <c r="AP18" s="9">
        <v>0.43807906046810002</v>
      </c>
      <c r="AQ18" s="9">
        <v>0.32549335795649997</v>
      </c>
      <c r="AR18" s="9">
        <v>0.22039705499119999</v>
      </c>
      <c r="AS18" s="8"/>
    </row>
    <row r="19" spans="1:45" x14ac:dyDescent="0.2">
      <c r="A19" s="24"/>
      <c r="B19" s="38"/>
      <c r="C19" s="10">
        <v>232</v>
      </c>
      <c r="D19" s="10">
        <v>0</v>
      </c>
      <c r="E19" s="10">
        <v>0</v>
      </c>
      <c r="F19" s="10">
        <v>0</v>
      </c>
      <c r="G19" s="10">
        <v>0</v>
      </c>
      <c r="H19" s="10">
        <v>232</v>
      </c>
      <c r="I19" s="10">
        <v>119</v>
      </c>
      <c r="J19" s="10">
        <v>111</v>
      </c>
      <c r="K19" s="10">
        <v>108</v>
      </c>
      <c r="L19" s="10">
        <v>91</v>
      </c>
      <c r="M19" s="10">
        <v>29</v>
      </c>
      <c r="N19" s="10">
        <v>1</v>
      </c>
      <c r="O19" s="10">
        <v>14</v>
      </c>
      <c r="P19" s="10">
        <v>6</v>
      </c>
      <c r="Q19" s="10">
        <v>54</v>
      </c>
      <c r="R19" s="10">
        <v>29</v>
      </c>
      <c r="S19" s="10">
        <v>26</v>
      </c>
      <c r="T19" s="10">
        <v>61</v>
      </c>
      <c r="U19" s="10">
        <v>42</v>
      </c>
      <c r="V19" s="10">
        <v>27</v>
      </c>
      <c r="W19" s="10">
        <v>12</v>
      </c>
      <c r="X19" s="10">
        <v>17</v>
      </c>
      <c r="Y19" s="10">
        <v>31</v>
      </c>
      <c r="Z19" s="10">
        <v>41</v>
      </c>
      <c r="AA19" s="10">
        <v>20</v>
      </c>
      <c r="AB19" s="10">
        <v>84</v>
      </c>
      <c r="AC19" s="10">
        <v>17</v>
      </c>
      <c r="AD19" s="10">
        <v>42</v>
      </c>
      <c r="AE19" s="10">
        <v>41</v>
      </c>
      <c r="AF19" s="10">
        <v>68</v>
      </c>
      <c r="AG19" s="10">
        <v>60</v>
      </c>
      <c r="AH19" s="10">
        <v>4</v>
      </c>
      <c r="AI19" s="10">
        <v>55</v>
      </c>
      <c r="AJ19" s="10">
        <v>12</v>
      </c>
      <c r="AK19" s="10">
        <v>6</v>
      </c>
      <c r="AL19" s="10">
        <v>12</v>
      </c>
      <c r="AM19" s="10">
        <v>38</v>
      </c>
      <c r="AN19" s="10">
        <v>12</v>
      </c>
      <c r="AO19" s="10">
        <v>2</v>
      </c>
      <c r="AP19" s="10">
        <v>10</v>
      </c>
      <c r="AQ19" s="10">
        <v>2</v>
      </c>
      <c r="AR19" s="10">
        <v>83</v>
      </c>
      <c r="AS19" s="8"/>
    </row>
    <row r="20" spans="1:45" x14ac:dyDescent="0.2">
      <c r="A20" s="24"/>
      <c r="B20" s="38"/>
      <c r="C20" s="11" t="s">
        <v>118</v>
      </c>
      <c r="D20" s="11"/>
      <c r="E20" s="11"/>
      <c r="F20" s="11"/>
      <c r="G20" s="11"/>
      <c r="H20" s="12" t="s">
        <v>390</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8"/>
    </row>
    <row r="21" spans="1:45" x14ac:dyDescent="0.2">
      <c r="A21" s="24"/>
      <c r="B21" s="23" t="s">
        <v>56</v>
      </c>
      <c r="C21" s="9">
        <v>1</v>
      </c>
      <c r="D21" s="9">
        <v>1</v>
      </c>
      <c r="E21" s="9">
        <v>1</v>
      </c>
      <c r="F21" s="9">
        <v>1</v>
      </c>
      <c r="G21" s="9">
        <v>1</v>
      </c>
      <c r="H21" s="9">
        <v>1</v>
      </c>
      <c r="I21" s="9">
        <v>1</v>
      </c>
      <c r="J21" s="9">
        <v>1</v>
      </c>
      <c r="K21" s="9">
        <v>1</v>
      </c>
      <c r="L21" s="9">
        <v>1</v>
      </c>
      <c r="M21" s="9">
        <v>1</v>
      </c>
      <c r="N21" s="9">
        <v>1</v>
      </c>
      <c r="O21" s="9">
        <v>1</v>
      </c>
      <c r="P21" s="9">
        <v>1</v>
      </c>
      <c r="Q21" s="9">
        <v>1</v>
      </c>
      <c r="R21" s="9">
        <v>1</v>
      </c>
      <c r="S21" s="9">
        <v>1</v>
      </c>
      <c r="T21" s="9">
        <v>1</v>
      </c>
      <c r="U21" s="9">
        <v>1</v>
      </c>
      <c r="V21" s="9">
        <v>1</v>
      </c>
      <c r="W21" s="9">
        <v>1</v>
      </c>
      <c r="X21" s="9">
        <v>1</v>
      </c>
      <c r="Y21" s="9">
        <v>1</v>
      </c>
      <c r="Z21" s="9">
        <v>1</v>
      </c>
      <c r="AA21" s="9">
        <v>1</v>
      </c>
      <c r="AB21" s="9">
        <v>1</v>
      </c>
      <c r="AC21" s="9">
        <v>1</v>
      </c>
      <c r="AD21" s="9">
        <v>1</v>
      </c>
      <c r="AE21" s="9">
        <v>1</v>
      </c>
      <c r="AF21" s="9">
        <v>1</v>
      </c>
      <c r="AG21" s="9">
        <v>1</v>
      </c>
      <c r="AH21" s="9">
        <v>1</v>
      </c>
      <c r="AI21" s="9">
        <v>1</v>
      </c>
      <c r="AJ21" s="9">
        <v>1</v>
      </c>
      <c r="AK21" s="9">
        <v>1</v>
      </c>
      <c r="AL21" s="9">
        <v>1</v>
      </c>
      <c r="AM21" s="9">
        <v>1</v>
      </c>
      <c r="AN21" s="9">
        <v>1</v>
      </c>
      <c r="AO21" s="9">
        <v>1</v>
      </c>
      <c r="AP21" s="9">
        <v>1</v>
      </c>
      <c r="AQ21" s="9">
        <v>1</v>
      </c>
      <c r="AR21" s="9">
        <v>1</v>
      </c>
      <c r="AS21" s="8"/>
    </row>
    <row r="22" spans="1:45" x14ac:dyDescent="0.2">
      <c r="A22" s="24"/>
      <c r="B22" s="38"/>
      <c r="C22" s="10">
        <f>C19+C16+C13+C10+C7</f>
        <v>736</v>
      </c>
      <c r="D22" s="10">
        <f t="shared" ref="D22:AQ22" si="0">D19+D16+D13+D10+D7</f>
        <v>69</v>
      </c>
      <c r="E22" s="10">
        <f t="shared" si="0"/>
        <v>140</v>
      </c>
      <c r="F22" s="10">
        <f t="shared" si="0"/>
        <v>137</v>
      </c>
      <c r="G22" s="10">
        <f t="shared" si="0"/>
        <v>158</v>
      </c>
      <c r="H22" s="10">
        <f t="shared" si="0"/>
        <v>232</v>
      </c>
      <c r="I22" s="10">
        <f t="shared" si="0"/>
        <v>397</v>
      </c>
      <c r="J22" s="10">
        <f t="shared" si="0"/>
        <v>331</v>
      </c>
      <c r="K22" s="10">
        <f t="shared" si="0"/>
        <v>355</v>
      </c>
      <c r="L22" s="10">
        <f t="shared" si="0"/>
        <v>240</v>
      </c>
      <c r="M22" s="10">
        <f t="shared" si="0"/>
        <v>127</v>
      </c>
      <c r="N22" s="10">
        <f t="shared" si="0"/>
        <v>8</v>
      </c>
      <c r="O22" s="10">
        <f t="shared" si="0"/>
        <v>50</v>
      </c>
      <c r="P22" s="10">
        <f t="shared" si="0"/>
        <v>35</v>
      </c>
      <c r="Q22" s="10">
        <f t="shared" si="0"/>
        <v>144</v>
      </c>
      <c r="R22" s="10">
        <f t="shared" si="0"/>
        <v>86</v>
      </c>
      <c r="S22" s="10">
        <f t="shared" si="0"/>
        <v>116</v>
      </c>
      <c r="T22" s="10">
        <f t="shared" si="0"/>
        <v>172</v>
      </c>
      <c r="U22" s="10">
        <f t="shared" si="0"/>
        <v>133</v>
      </c>
      <c r="V22" s="10">
        <f t="shared" si="0"/>
        <v>57</v>
      </c>
      <c r="W22" s="10">
        <f t="shared" si="0"/>
        <v>40</v>
      </c>
      <c r="X22" s="10">
        <f t="shared" si="0"/>
        <v>34</v>
      </c>
      <c r="Y22" s="10">
        <f t="shared" si="0"/>
        <v>124</v>
      </c>
      <c r="Z22" s="10">
        <f t="shared" si="0"/>
        <v>127</v>
      </c>
      <c r="AA22" s="10">
        <f t="shared" si="0"/>
        <v>79</v>
      </c>
      <c r="AB22" s="10">
        <f t="shared" si="0"/>
        <v>275</v>
      </c>
      <c r="AC22" s="10">
        <f t="shared" si="0"/>
        <v>38</v>
      </c>
      <c r="AD22" s="10">
        <f t="shared" si="0"/>
        <v>102</v>
      </c>
      <c r="AE22" s="10">
        <f t="shared" si="0"/>
        <v>132</v>
      </c>
      <c r="AF22" s="10">
        <f t="shared" si="0"/>
        <v>268</v>
      </c>
      <c r="AG22" s="10">
        <f t="shared" si="0"/>
        <v>188</v>
      </c>
      <c r="AH22" s="10">
        <f t="shared" si="0"/>
        <v>7</v>
      </c>
      <c r="AI22" s="10">
        <f t="shared" si="0"/>
        <v>141</v>
      </c>
      <c r="AJ22" s="10">
        <f t="shared" si="0"/>
        <v>40</v>
      </c>
      <c r="AK22" s="10">
        <f t="shared" si="0"/>
        <v>14</v>
      </c>
      <c r="AL22" s="10">
        <f t="shared" si="0"/>
        <v>28</v>
      </c>
      <c r="AM22" s="10">
        <f t="shared" si="0"/>
        <v>92</v>
      </c>
      <c r="AN22" s="10">
        <f t="shared" si="0"/>
        <v>36</v>
      </c>
      <c r="AO22" s="10">
        <f t="shared" si="0"/>
        <v>3</v>
      </c>
      <c r="AP22" s="10">
        <f t="shared" si="0"/>
        <v>24</v>
      </c>
      <c r="AQ22" s="10">
        <f t="shared" si="0"/>
        <v>6</v>
      </c>
      <c r="AR22" s="10">
        <f>AR19+AR16+AR13+AR10+AR7</f>
        <v>352</v>
      </c>
      <c r="AS22" s="8"/>
    </row>
    <row r="23" spans="1:45" x14ac:dyDescent="0.2">
      <c r="A23" s="24"/>
      <c r="B23" s="38"/>
      <c r="C23" s="11" t="s">
        <v>118</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8"/>
    </row>
    <row r="24" spans="1:45" x14ac:dyDescent="0.2">
      <c r="A24" s="13" t="s">
        <v>464</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20"/>
    </row>
    <row r="25" spans="1:45" x14ac:dyDescent="0.2">
      <c r="A25" s="15" t="s">
        <v>135</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row>
  </sheetData>
  <mergeCells count="17">
    <mergeCell ref="AP2:AR2"/>
    <mergeCell ref="A2:C2"/>
    <mergeCell ref="A3:B5"/>
    <mergeCell ref="B6:B8"/>
    <mergeCell ref="B9:B11"/>
    <mergeCell ref="AI3:AR3"/>
    <mergeCell ref="D3:H3"/>
    <mergeCell ref="I3:J3"/>
    <mergeCell ref="K3:N3"/>
    <mergeCell ref="O3:U3"/>
    <mergeCell ref="V3:AB3"/>
    <mergeCell ref="AC3:AH3"/>
    <mergeCell ref="B12:B14"/>
    <mergeCell ref="B15:B17"/>
    <mergeCell ref="A6:A23"/>
    <mergeCell ref="B18:B20"/>
    <mergeCell ref="B21:B23"/>
  </mergeCells>
  <hyperlinks>
    <hyperlink ref="A1" location="'TOC'!A1:A1" display="Back to TOC" xr:uid="{00000000-0004-0000-2200-000000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S28"/>
  <sheetViews>
    <sheetView workbookViewId="0">
      <pane xSplit="2" ySplit="5" topLeftCell="C6" activePane="bottomRight" state="frozen"/>
      <selection pane="topRight"/>
      <selection pane="bottomLeft"/>
      <selection pane="bottomRight" activeCell="A3" sqref="A3:B5"/>
    </sheetView>
  </sheetViews>
  <sheetFormatPr baseColWidth="10" defaultColWidth="8.83203125" defaultRowHeight="15" x14ac:dyDescent="0.2"/>
  <cols>
    <col min="1" max="1" width="50" style="1"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580</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465</v>
      </c>
      <c r="B6" s="23" t="s">
        <v>466</v>
      </c>
      <c r="C6" s="9">
        <v>6.7164563046560001E-3</v>
      </c>
      <c r="D6" s="9">
        <v>2.6417895332379999E-2</v>
      </c>
      <c r="E6" s="9">
        <v>0</v>
      </c>
      <c r="F6" s="9">
        <v>6.0158648701310003E-3</v>
      </c>
      <c r="G6" s="9">
        <v>0</v>
      </c>
      <c r="H6" s="9">
        <v>4.887912026659E-3</v>
      </c>
      <c r="I6" s="9">
        <v>8.2612977624369997E-3</v>
      </c>
      <c r="J6" s="9">
        <v>5.0820657182749996E-3</v>
      </c>
      <c r="K6" s="9">
        <v>3.0469248088119999E-3</v>
      </c>
      <c r="L6" s="9">
        <v>7.5317787667369997E-3</v>
      </c>
      <c r="M6" s="9">
        <v>0</v>
      </c>
      <c r="N6" s="9">
        <v>0.2397615049314</v>
      </c>
      <c r="O6" s="9">
        <v>0</v>
      </c>
      <c r="P6" s="9">
        <v>2.3852923641479999E-2</v>
      </c>
      <c r="Q6" s="9">
        <v>0</v>
      </c>
      <c r="R6" s="9">
        <v>2.2365848143909999E-2</v>
      </c>
      <c r="S6" s="9">
        <v>6.2750681416359998E-3</v>
      </c>
      <c r="T6" s="9">
        <v>7.0315961829429986E-3</v>
      </c>
      <c r="U6" s="9">
        <v>0</v>
      </c>
      <c r="V6" s="9">
        <v>0</v>
      </c>
      <c r="W6" s="9">
        <v>0</v>
      </c>
      <c r="X6" s="9">
        <v>5.0791988220370003E-2</v>
      </c>
      <c r="Y6" s="9">
        <v>7.0262994260229996E-3</v>
      </c>
      <c r="Z6" s="9">
        <v>7.4139874928680002E-3</v>
      </c>
      <c r="AA6" s="9">
        <v>0</v>
      </c>
      <c r="AB6" s="9">
        <v>3.0864510004309999E-3</v>
      </c>
      <c r="AC6" s="9">
        <v>0</v>
      </c>
      <c r="AD6" s="9">
        <v>0</v>
      </c>
      <c r="AE6" s="9">
        <v>1.9740633275949999E-2</v>
      </c>
      <c r="AF6" s="9">
        <v>4.7144842242890003E-3</v>
      </c>
      <c r="AG6" s="9">
        <v>3.9400569704999997E-3</v>
      </c>
      <c r="AH6" s="9">
        <v>0</v>
      </c>
      <c r="AI6" s="9">
        <v>0</v>
      </c>
      <c r="AJ6" s="9">
        <v>0</v>
      </c>
      <c r="AK6" s="9">
        <v>0</v>
      </c>
      <c r="AL6" s="9">
        <v>0</v>
      </c>
      <c r="AM6" s="9">
        <v>0</v>
      </c>
      <c r="AN6" s="9">
        <v>0</v>
      </c>
      <c r="AO6" s="9">
        <v>0</v>
      </c>
      <c r="AP6" s="9">
        <v>0</v>
      </c>
      <c r="AQ6" s="9">
        <v>0</v>
      </c>
      <c r="AR6" s="9">
        <v>1.459352212274E-2</v>
      </c>
      <c r="AS6" s="8"/>
    </row>
    <row r="7" spans="1:45" x14ac:dyDescent="0.2">
      <c r="A7" s="24"/>
      <c r="B7" s="24"/>
      <c r="C7" s="10">
        <v>4</v>
      </c>
      <c r="D7" s="10">
        <v>2</v>
      </c>
      <c r="E7" s="10">
        <v>0</v>
      </c>
      <c r="F7" s="10">
        <v>1</v>
      </c>
      <c r="G7" s="10">
        <v>0</v>
      </c>
      <c r="H7" s="10">
        <v>1</v>
      </c>
      <c r="I7" s="10">
        <v>2</v>
      </c>
      <c r="J7" s="10">
        <v>2</v>
      </c>
      <c r="K7" s="10">
        <v>1</v>
      </c>
      <c r="L7" s="10">
        <v>2</v>
      </c>
      <c r="M7" s="10">
        <v>0</v>
      </c>
      <c r="N7" s="10">
        <v>1</v>
      </c>
      <c r="O7" s="10">
        <v>0</v>
      </c>
      <c r="P7" s="10">
        <v>1</v>
      </c>
      <c r="Q7" s="10">
        <v>0</v>
      </c>
      <c r="R7" s="10">
        <v>1</v>
      </c>
      <c r="S7" s="10">
        <v>1</v>
      </c>
      <c r="T7" s="10">
        <v>1</v>
      </c>
      <c r="U7" s="10">
        <v>0</v>
      </c>
      <c r="V7" s="10">
        <v>0</v>
      </c>
      <c r="W7" s="10">
        <v>0</v>
      </c>
      <c r="X7" s="10">
        <v>1</v>
      </c>
      <c r="Y7" s="10">
        <v>1</v>
      </c>
      <c r="Z7" s="10">
        <v>1</v>
      </c>
      <c r="AA7" s="10">
        <v>0</v>
      </c>
      <c r="AB7" s="10">
        <v>1</v>
      </c>
      <c r="AC7" s="10">
        <v>0</v>
      </c>
      <c r="AD7" s="10">
        <v>0</v>
      </c>
      <c r="AE7" s="10">
        <v>2</v>
      </c>
      <c r="AF7" s="10">
        <v>1</v>
      </c>
      <c r="AG7" s="10">
        <v>1</v>
      </c>
      <c r="AH7" s="10">
        <v>0</v>
      </c>
      <c r="AI7" s="10">
        <v>0</v>
      </c>
      <c r="AJ7" s="10">
        <v>0</v>
      </c>
      <c r="AK7" s="10">
        <v>0</v>
      </c>
      <c r="AL7" s="10">
        <v>0</v>
      </c>
      <c r="AM7" s="10">
        <v>0</v>
      </c>
      <c r="AN7" s="10">
        <v>0</v>
      </c>
      <c r="AO7" s="10">
        <v>0</v>
      </c>
      <c r="AP7" s="10">
        <v>0</v>
      </c>
      <c r="AQ7" s="10">
        <v>0</v>
      </c>
      <c r="AR7" s="10">
        <v>4</v>
      </c>
      <c r="AS7" s="8"/>
    </row>
    <row r="8" spans="1:45" x14ac:dyDescent="0.2">
      <c r="A8" s="24"/>
      <c r="B8" s="24"/>
      <c r="C8" s="11" t="s">
        <v>118</v>
      </c>
      <c r="D8" s="11"/>
      <c r="E8" s="11"/>
      <c r="F8" s="11"/>
      <c r="G8" s="11"/>
      <c r="H8" s="11"/>
      <c r="I8" s="11"/>
      <c r="J8" s="11"/>
      <c r="K8" s="11"/>
      <c r="L8" s="11"/>
      <c r="M8" s="11"/>
      <c r="N8" s="12" t="s">
        <v>157</v>
      </c>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8"/>
    </row>
    <row r="9" spans="1:45" x14ac:dyDescent="0.2">
      <c r="A9" s="26"/>
      <c r="B9" s="23" t="s">
        <v>467</v>
      </c>
      <c r="C9" s="9">
        <v>4.4601217175030003E-2</v>
      </c>
      <c r="D9" s="9">
        <v>0.1244699022355</v>
      </c>
      <c r="E9" s="9">
        <v>5.0061739365220006E-3</v>
      </c>
      <c r="F9" s="9">
        <v>5.4854315516980001E-2</v>
      </c>
      <c r="G9" s="9">
        <v>4.147472431081E-2</v>
      </c>
      <c r="H9" s="9">
        <v>2.009481827203E-2</v>
      </c>
      <c r="I9" s="9">
        <v>3.7626189268250003E-2</v>
      </c>
      <c r="J9" s="9">
        <v>5.3722335399679987E-2</v>
      </c>
      <c r="K9" s="9">
        <v>3.5040403073479998E-2</v>
      </c>
      <c r="L9" s="9">
        <v>3.2966776788569997E-2</v>
      </c>
      <c r="M9" s="9">
        <v>7.8807716115980003E-2</v>
      </c>
      <c r="N9" s="9">
        <v>6.0804505437469999E-2</v>
      </c>
      <c r="O9" s="9">
        <v>0.1250255355912</v>
      </c>
      <c r="P9" s="9">
        <v>0.11054437634140001</v>
      </c>
      <c r="Q9" s="9">
        <v>2.6045470722540001E-2</v>
      </c>
      <c r="R9" s="9">
        <v>5.012227700987E-2</v>
      </c>
      <c r="S9" s="9">
        <v>2.4817314528519999E-2</v>
      </c>
      <c r="T9" s="9">
        <v>1.4358434085880001E-2</v>
      </c>
      <c r="U9" s="9">
        <v>5.2402325678289993E-2</v>
      </c>
      <c r="V9" s="9">
        <v>2.6454982040560002E-2</v>
      </c>
      <c r="W9" s="9">
        <v>0.11777250891960001</v>
      </c>
      <c r="X9" s="9">
        <v>0</v>
      </c>
      <c r="Y9" s="9">
        <v>3.3254980235730001E-2</v>
      </c>
      <c r="Z9" s="9">
        <v>7.6303012584389998E-2</v>
      </c>
      <c r="AA9" s="9">
        <v>7.481964973046E-2</v>
      </c>
      <c r="AB9" s="9">
        <v>1.883189115874E-2</v>
      </c>
      <c r="AC9" s="9">
        <v>3.3664155637650003E-2</v>
      </c>
      <c r="AD9" s="9">
        <v>1.7494286227350001E-2</v>
      </c>
      <c r="AE9" s="9">
        <v>8.5485836587149991E-2</v>
      </c>
      <c r="AF9" s="9">
        <v>5.1135013046279987E-2</v>
      </c>
      <c r="AG9" s="9">
        <v>1.7164772915620002E-2</v>
      </c>
      <c r="AH9" s="9">
        <v>9.6380045816129994E-2</v>
      </c>
      <c r="AI9" s="9">
        <v>1.2353764644339999E-2</v>
      </c>
      <c r="AJ9" s="9">
        <v>4.622073698299E-2</v>
      </c>
      <c r="AK9" s="9">
        <v>0.40435958035429997</v>
      </c>
      <c r="AL9" s="9">
        <v>5.7151640767289999E-2</v>
      </c>
      <c r="AM9" s="9">
        <v>4.3454819810550001E-2</v>
      </c>
      <c r="AN9" s="9">
        <v>0.18684438061709999</v>
      </c>
      <c r="AO9" s="9">
        <v>0</v>
      </c>
      <c r="AP9" s="9">
        <v>4.2019952546879999E-2</v>
      </c>
      <c r="AQ9" s="9">
        <v>0</v>
      </c>
      <c r="AR9" s="9">
        <v>2.76191162705E-2</v>
      </c>
      <c r="AS9" s="8"/>
    </row>
    <row r="10" spans="1:45" x14ac:dyDescent="0.2">
      <c r="A10" s="24"/>
      <c r="B10" s="24"/>
      <c r="C10" s="10">
        <v>23</v>
      </c>
      <c r="D10" s="10">
        <v>6</v>
      </c>
      <c r="E10" s="10">
        <v>1</v>
      </c>
      <c r="F10" s="10">
        <v>5</v>
      </c>
      <c r="G10" s="10">
        <v>6</v>
      </c>
      <c r="H10" s="10">
        <v>5</v>
      </c>
      <c r="I10" s="10">
        <v>14</v>
      </c>
      <c r="J10" s="10">
        <v>9</v>
      </c>
      <c r="K10" s="10">
        <v>10</v>
      </c>
      <c r="L10" s="10">
        <v>6</v>
      </c>
      <c r="M10" s="10">
        <v>5</v>
      </c>
      <c r="N10" s="10">
        <v>1</v>
      </c>
      <c r="O10" s="10">
        <v>5</v>
      </c>
      <c r="P10" s="10">
        <v>3</v>
      </c>
      <c r="Q10" s="10">
        <v>4</v>
      </c>
      <c r="R10" s="10">
        <v>1</v>
      </c>
      <c r="S10" s="10">
        <v>2</v>
      </c>
      <c r="T10" s="10">
        <v>2</v>
      </c>
      <c r="U10" s="10">
        <v>6</v>
      </c>
      <c r="V10" s="10">
        <v>1</v>
      </c>
      <c r="W10" s="10">
        <v>2</v>
      </c>
      <c r="X10" s="10">
        <v>0</v>
      </c>
      <c r="Y10" s="10">
        <v>5</v>
      </c>
      <c r="Z10" s="10">
        <v>5</v>
      </c>
      <c r="AA10" s="10">
        <v>4</v>
      </c>
      <c r="AB10" s="10">
        <v>6</v>
      </c>
      <c r="AC10" s="10">
        <v>1</v>
      </c>
      <c r="AD10" s="10">
        <v>2</v>
      </c>
      <c r="AE10" s="10">
        <v>7</v>
      </c>
      <c r="AF10" s="10">
        <v>8</v>
      </c>
      <c r="AG10" s="10">
        <v>4</v>
      </c>
      <c r="AH10" s="10">
        <v>1</v>
      </c>
      <c r="AI10" s="10">
        <v>1</v>
      </c>
      <c r="AJ10" s="10">
        <v>2</v>
      </c>
      <c r="AK10" s="10">
        <v>4</v>
      </c>
      <c r="AL10" s="10">
        <v>2</v>
      </c>
      <c r="AM10" s="10">
        <v>2</v>
      </c>
      <c r="AN10" s="10">
        <v>3</v>
      </c>
      <c r="AO10" s="10">
        <v>0</v>
      </c>
      <c r="AP10" s="10">
        <v>2</v>
      </c>
      <c r="AQ10" s="10">
        <v>0</v>
      </c>
      <c r="AR10" s="10">
        <v>7</v>
      </c>
      <c r="AS10" s="8"/>
    </row>
    <row r="11" spans="1:45" x14ac:dyDescent="0.2">
      <c r="A11" s="24"/>
      <c r="B11" s="24"/>
      <c r="C11" s="11" t="s">
        <v>118</v>
      </c>
      <c r="D11" s="12" t="s">
        <v>304</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2" t="s">
        <v>468</v>
      </c>
      <c r="AL11" s="11"/>
      <c r="AM11" s="11"/>
      <c r="AN11" s="11"/>
      <c r="AO11" s="11"/>
      <c r="AP11" s="11"/>
      <c r="AQ11" s="11"/>
      <c r="AR11" s="11"/>
      <c r="AS11" s="8"/>
    </row>
    <row r="12" spans="1:45" x14ac:dyDescent="0.2">
      <c r="A12" s="26"/>
      <c r="B12" s="23" t="s">
        <v>469</v>
      </c>
      <c r="C12" s="9">
        <v>0.14773852691299999</v>
      </c>
      <c r="D12" s="9">
        <v>6.8006090033320005E-2</v>
      </c>
      <c r="E12" s="9">
        <v>0.1498299335935</v>
      </c>
      <c r="F12" s="9">
        <v>0.1687289546354</v>
      </c>
      <c r="G12" s="9">
        <v>0.1207830836171</v>
      </c>
      <c r="H12" s="9">
        <v>0.19815596289340001</v>
      </c>
      <c r="I12" s="9">
        <v>0.154916766801</v>
      </c>
      <c r="J12" s="9">
        <v>0.14285309821379999</v>
      </c>
      <c r="K12" s="9">
        <v>0.1761128511044</v>
      </c>
      <c r="L12" s="9">
        <v>0.12557428918130001</v>
      </c>
      <c r="M12" s="9">
        <v>0.1175562008486</v>
      </c>
      <c r="N12" s="9">
        <v>0.25273716349469999</v>
      </c>
      <c r="O12" s="9">
        <v>0.23198884060370001</v>
      </c>
      <c r="P12" s="9">
        <v>0.307789899644</v>
      </c>
      <c r="Q12" s="9">
        <v>0.1147000523481</v>
      </c>
      <c r="R12" s="9">
        <v>0.12615021959110001</v>
      </c>
      <c r="S12" s="9">
        <v>0.15215119114469999</v>
      </c>
      <c r="T12" s="9">
        <v>8.1055053364279997E-2</v>
      </c>
      <c r="U12" s="9">
        <v>0.18323581877190001</v>
      </c>
      <c r="V12" s="9">
        <v>0.1848751989505</v>
      </c>
      <c r="W12" s="9">
        <v>0.1550162748194</v>
      </c>
      <c r="X12" s="9">
        <v>0.17346804067050001</v>
      </c>
      <c r="Y12" s="9">
        <v>0.2424499715905</v>
      </c>
      <c r="Z12" s="9">
        <v>9.4711032617189994E-2</v>
      </c>
      <c r="AA12" s="9">
        <v>0.1025531709555</v>
      </c>
      <c r="AB12" s="9">
        <v>0.1194892937445</v>
      </c>
      <c r="AC12" s="9">
        <v>0.21545719640450001</v>
      </c>
      <c r="AD12" s="9">
        <v>0.1876107658192</v>
      </c>
      <c r="AE12" s="9">
        <v>0.17247553345050001</v>
      </c>
      <c r="AF12" s="9">
        <v>0.1200251253164</v>
      </c>
      <c r="AG12" s="9">
        <v>0.1096353322859</v>
      </c>
      <c r="AH12" s="9">
        <v>0.4233765624643</v>
      </c>
      <c r="AI12" s="9">
        <v>0.1210645845441</v>
      </c>
      <c r="AJ12" s="9">
        <v>0.23485094206740001</v>
      </c>
      <c r="AK12" s="9">
        <v>7.660912573673001E-2</v>
      </c>
      <c r="AL12" s="9">
        <v>0.1547848429583</v>
      </c>
      <c r="AM12" s="9">
        <v>0.14665650457580001</v>
      </c>
      <c r="AN12" s="9">
        <v>9.4351424155349986E-2</v>
      </c>
      <c r="AO12" s="9">
        <v>0</v>
      </c>
      <c r="AP12" s="9">
        <v>9.0802421900739991E-2</v>
      </c>
      <c r="AQ12" s="9">
        <v>0</v>
      </c>
      <c r="AR12" s="9">
        <v>0.16119081529279999</v>
      </c>
      <c r="AS12" s="8"/>
    </row>
    <row r="13" spans="1:45" x14ac:dyDescent="0.2">
      <c r="A13" s="24"/>
      <c r="B13" s="24"/>
      <c r="C13" s="10">
        <v>120</v>
      </c>
      <c r="D13" s="10">
        <v>7</v>
      </c>
      <c r="E13" s="10">
        <v>21</v>
      </c>
      <c r="F13" s="10">
        <v>25</v>
      </c>
      <c r="G13" s="10">
        <v>17</v>
      </c>
      <c r="H13" s="10">
        <v>47</v>
      </c>
      <c r="I13" s="10">
        <v>64</v>
      </c>
      <c r="J13" s="10">
        <v>56</v>
      </c>
      <c r="K13" s="10">
        <v>66</v>
      </c>
      <c r="L13" s="10">
        <v>34</v>
      </c>
      <c r="M13" s="10">
        <v>17</v>
      </c>
      <c r="N13" s="10">
        <v>3</v>
      </c>
      <c r="O13" s="10">
        <v>10</v>
      </c>
      <c r="P13" s="10">
        <v>12</v>
      </c>
      <c r="Q13" s="10">
        <v>19</v>
      </c>
      <c r="R13" s="10">
        <v>14</v>
      </c>
      <c r="S13" s="10">
        <v>20</v>
      </c>
      <c r="T13" s="10">
        <v>17</v>
      </c>
      <c r="U13" s="10">
        <v>28</v>
      </c>
      <c r="V13" s="10">
        <v>13</v>
      </c>
      <c r="W13" s="10">
        <v>7</v>
      </c>
      <c r="X13" s="10">
        <v>7</v>
      </c>
      <c r="Y13" s="10">
        <v>30</v>
      </c>
      <c r="Z13" s="10">
        <v>19</v>
      </c>
      <c r="AA13" s="10">
        <v>8</v>
      </c>
      <c r="AB13" s="10">
        <v>36</v>
      </c>
      <c r="AC13" s="10">
        <v>11</v>
      </c>
      <c r="AD13" s="10">
        <v>20</v>
      </c>
      <c r="AE13" s="10">
        <v>24</v>
      </c>
      <c r="AF13" s="10">
        <v>37</v>
      </c>
      <c r="AG13" s="10">
        <v>24</v>
      </c>
      <c r="AH13" s="10">
        <v>3</v>
      </c>
      <c r="AI13" s="10">
        <v>20</v>
      </c>
      <c r="AJ13" s="10">
        <v>10</v>
      </c>
      <c r="AK13" s="10">
        <v>1</v>
      </c>
      <c r="AL13" s="10">
        <v>6</v>
      </c>
      <c r="AM13" s="10">
        <v>13</v>
      </c>
      <c r="AN13" s="10">
        <v>4</v>
      </c>
      <c r="AO13" s="10">
        <v>0</v>
      </c>
      <c r="AP13" s="10">
        <v>3</v>
      </c>
      <c r="AQ13" s="10">
        <v>0</v>
      </c>
      <c r="AR13" s="10">
        <v>63</v>
      </c>
      <c r="AS13" s="8"/>
    </row>
    <row r="14" spans="1:45" x14ac:dyDescent="0.2">
      <c r="A14" s="24"/>
      <c r="B14" s="24"/>
      <c r="C14" s="11" t="s">
        <v>118</v>
      </c>
      <c r="D14" s="11"/>
      <c r="E14" s="11"/>
      <c r="F14" s="11"/>
      <c r="G14" s="11"/>
      <c r="H14" s="11"/>
      <c r="I14" s="11"/>
      <c r="J14" s="11"/>
      <c r="K14" s="11"/>
      <c r="L14" s="11"/>
      <c r="M14" s="11"/>
      <c r="N14" s="11"/>
      <c r="O14" s="11"/>
      <c r="P14" s="12" t="s">
        <v>171</v>
      </c>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8"/>
    </row>
    <row r="15" spans="1:45" x14ac:dyDescent="0.2">
      <c r="A15" s="26"/>
      <c r="B15" s="23" t="s">
        <v>470</v>
      </c>
      <c r="C15" s="9">
        <v>0.38991962793469997</v>
      </c>
      <c r="D15" s="9">
        <v>0.47031996902169998</v>
      </c>
      <c r="E15" s="9">
        <v>0.38596244613629999</v>
      </c>
      <c r="F15" s="9">
        <v>0.36650673869970002</v>
      </c>
      <c r="G15" s="9">
        <v>0.39225604350350002</v>
      </c>
      <c r="H15" s="9">
        <v>0.36961863954709989</v>
      </c>
      <c r="I15" s="9">
        <v>0.40616579785669998</v>
      </c>
      <c r="J15" s="9">
        <v>0.36562496971780001</v>
      </c>
      <c r="K15" s="9">
        <v>0.39679504877939997</v>
      </c>
      <c r="L15" s="9">
        <v>0.39420104415590002</v>
      </c>
      <c r="M15" s="9">
        <v>0.38159236574150002</v>
      </c>
      <c r="N15" s="9">
        <v>0.25985368085510002</v>
      </c>
      <c r="O15" s="9">
        <v>0.44182133773999999</v>
      </c>
      <c r="P15" s="9">
        <v>0.35584492245760002</v>
      </c>
      <c r="Q15" s="9">
        <v>0.35601147758439999</v>
      </c>
      <c r="R15" s="9">
        <v>0.40629094811880001</v>
      </c>
      <c r="S15" s="9">
        <v>0.49356448558619997</v>
      </c>
      <c r="T15" s="9">
        <v>0.36111719052149999</v>
      </c>
      <c r="U15" s="9">
        <v>0.34536248659399998</v>
      </c>
      <c r="V15" s="9">
        <v>0.49927669414210002</v>
      </c>
      <c r="W15" s="9">
        <v>0.3191092949878</v>
      </c>
      <c r="X15" s="9">
        <v>0.45291621408650001</v>
      </c>
      <c r="Y15" s="9">
        <v>0.3856894718603</v>
      </c>
      <c r="Z15" s="9">
        <v>0.410265679055</v>
      </c>
      <c r="AA15" s="9">
        <v>0.38336423175329998</v>
      </c>
      <c r="AB15" s="9">
        <v>0.35534995543070003</v>
      </c>
      <c r="AC15" s="9">
        <v>0.51602075880910003</v>
      </c>
      <c r="AD15" s="9">
        <v>0.4419604337493</v>
      </c>
      <c r="AE15" s="9">
        <v>0.35185861191029999</v>
      </c>
      <c r="AF15" s="9">
        <v>0.38513268434999998</v>
      </c>
      <c r="AG15" s="9">
        <v>0.37446247380859998</v>
      </c>
      <c r="AH15" s="9">
        <v>0.1395765488705</v>
      </c>
      <c r="AI15" s="9">
        <v>0.41805803034060002</v>
      </c>
      <c r="AJ15" s="9">
        <v>0.55497367421900001</v>
      </c>
      <c r="AK15" s="9">
        <v>0.35437688373460002</v>
      </c>
      <c r="AL15" s="9">
        <v>0.22805466532849999</v>
      </c>
      <c r="AM15" s="9">
        <v>0.45633449288049999</v>
      </c>
      <c r="AN15" s="9">
        <v>0.40847082949890001</v>
      </c>
      <c r="AO15" s="9">
        <v>0.48394358315929997</v>
      </c>
      <c r="AP15" s="9">
        <v>0.41707685043789999</v>
      </c>
      <c r="AQ15" s="9">
        <v>0.52080436276190001</v>
      </c>
      <c r="AR15" s="9">
        <v>0.34386581129970001</v>
      </c>
      <c r="AS15" s="8"/>
    </row>
    <row r="16" spans="1:45" x14ac:dyDescent="0.2">
      <c r="A16" s="24"/>
      <c r="B16" s="24"/>
      <c r="C16" s="10">
        <v>287</v>
      </c>
      <c r="D16" s="10">
        <v>30</v>
      </c>
      <c r="E16" s="10">
        <v>55</v>
      </c>
      <c r="F16" s="10">
        <v>53</v>
      </c>
      <c r="G16" s="10">
        <v>61</v>
      </c>
      <c r="H16" s="10">
        <v>85</v>
      </c>
      <c r="I16" s="10">
        <v>161</v>
      </c>
      <c r="J16" s="10">
        <v>121</v>
      </c>
      <c r="K16" s="10">
        <v>143</v>
      </c>
      <c r="L16" s="10">
        <v>91</v>
      </c>
      <c r="M16" s="10">
        <v>50</v>
      </c>
      <c r="N16" s="10">
        <v>2</v>
      </c>
      <c r="O16" s="10">
        <v>25</v>
      </c>
      <c r="P16" s="10">
        <v>13</v>
      </c>
      <c r="Q16" s="10">
        <v>48</v>
      </c>
      <c r="R16" s="10">
        <v>35</v>
      </c>
      <c r="S16" s="10">
        <v>50</v>
      </c>
      <c r="T16" s="10">
        <v>72</v>
      </c>
      <c r="U16" s="10">
        <v>44</v>
      </c>
      <c r="V16" s="10">
        <v>30</v>
      </c>
      <c r="W16" s="10">
        <v>16</v>
      </c>
      <c r="X16" s="10">
        <v>16</v>
      </c>
      <c r="Y16" s="10">
        <v>48</v>
      </c>
      <c r="Z16" s="10">
        <v>45</v>
      </c>
      <c r="AA16" s="10">
        <v>33</v>
      </c>
      <c r="AB16" s="10">
        <v>99</v>
      </c>
      <c r="AC16" s="10">
        <v>21</v>
      </c>
      <c r="AD16" s="10">
        <v>47</v>
      </c>
      <c r="AE16" s="10">
        <v>49</v>
      </c>
      <c r="AF16" s="10">
        <v>95</v>
      </c>
      <c r="AG16" s="10">
        <v>73</v>
      </c>
      <c r="AH16" s="10">
        <v>1</v>
      </c>
      <c r="AI16" s="10">
        <v>63</v>
      </c>
      <c r="AJ16" s="10">
        <v>16</v>
      </c>
      <c r="AK16" s="10">
        <v>6</v>
      </c>
      <c r="AL16" s="10">
        <v>7</v>
      </c>
      <c r="AM16" s="10">
        <v>36</v>
      </c>
      <c r="AN16" s="10">
        <v>15</v>
      </c>
      <c r="AO16" s="10">
        <v>1</v>
      </c>
      <c r="AP16" s="10">
        <v>9</v>
      </c>
      <c r="AQ16" s="10">
        <v>2</v>
      </c>
      <c r="AR16" s="10">
        <v>132</v>
      </c>
      <c r="AS16" s="8"/>
    </row>
    <row r="17" spans="1:45" x14ac:dyDescent="0.2">
      <c r="A17" s="24"/>
      <c r="B17" s="24"/>
      <c r="C17" s="11" t="s">
        <v>118</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8"/>
    </row>
    <row r="18" spans="1:45" x14ac:dyDescent="0.2">
      <c r="A18" s="26"/>
      <c r="B18" s="23" t="s">
        <v>471</v>
      </c>
      <c r="C18" s="9">
        <v>0.3836518589754</v>
      </c>
      <c r="D18" s="9">
        <v>0.27509173289819999</v>
      </c>
      <c r="E18" s="9">
        <v>0.44785013996299999</v>
      </c>
      <c r="F18" s="9">
        <v>0.37783086230200003</v>
      </c>
      <c r="G18" s="9">
        <v>0.41972215601910001</v>
      </c>
      <c r="H18" s="9">
        <v>0.37656787827159999</v>
      </c>
      <c r="I18" s="9">
        <v>0.38826122800320001</v>
      </c>
      <c r="J18" s="9">
        <v>0.38141637483879998</v>
      </c>
      <c r="K18" s="9">
        <v>0.36646518899910002</v>
      </c>
      <c r="L18" s="9">
        <v>0.41211678315209999</v>
      </c>
      <c r="M18" s="9">
        <v>0.38850651124180002</v>
      </c>
      <c r="N18" s="9">
        <v>0.1868431452813</v>
      </c>
      <c r="O18" s="9">
        <v>8.4127280839669999E-2</v>
      </c>
      <c r="P18" s="9">
        <v>0.1882055121791</v>
      </c>
      <c r="Q18" s="9">
        <v>0.48697340075569989</v>
      </c>
      <c r="R18" s="9">
        <v>0.37216504320650001</v>
      </c>
      <c r="S18" s="9">
        <v>0.31702624219129999</v>
      </c>
      <c r="T18" s="9">
        <v>0.51657983251939998</v>
      </c>
      <c r="U18" s="9">
        <v>0.39009613159840001</v>
      </c>
      <c r="V18" s="9">
        <v>0.2389046801169</v>
      </c>
      <c r="W18" s="9">
        <v>0.38731469268050001</v>
      </c>
      <c r="X18" s="9">
        <v>0.32282375702260002</v>
      </c>
      <c r="Y18" s="9">
        <v>0.26912379929109997</v>
      </c>
      <c r="Z18" s="9">
        <v>0.39858357673139999</v>
      </c>
      <c r="AA18" s="9">
        <v>0.36682664144330002</v>
      </c>
      <c r="AB18" s="9">
        <v>0.50178855836549996</v>
      </c>
      <c r="AC18" s="9">
        <v>0.1534459018448</v>
      </c>
      <c r="AD18" s="9">
        <v>0.32375606676340002</v>
      </c>
      <c r="AE18" s="9">
        <v>0.309377328344</v>
      </c>
      <c r="AF18" s="9">
        <v>0.43524587810299997</v>
      </c>
      <c r="AG18" s="9">
        <v>0.4914215116092</v>
      </c>
      <c r="AH18" s="9">
        <v>0</v>
      </c>
      <c r="AI18" s="9">
        <v>0.42132742267020001</v>
      </c>
      <c r="AJ18" s="9">
        <v>8.7131721959580008E-2</v>
      </c>
      <c r="AK18" s="9">
        <v>0.1646544101744</v>
      </c>
      <c r="AL18" s="9">
        <v>0.56000885094589992</v>
      </c>
      <c r="AM18" s="9">
        <v>0.34211812291749999</v>
      </c>
      <c r="AN18" s="9">
        <v>0.24334306456159999</v>
      </c>
      <c r="AO18" s="9">
        <v>0.51605641684070003</v>
      </c>
      <c r="AP18" s="9">
        <v>0.45010077511449997</v>
      </c>
      <c r="AQ18" s="9">
        <v>0.34784477824920002</v>
      </c>
      <c r="AR18" s="9">
        <v>0.42823278287819999</v>
      </c>
      <c r="AS18" s="8"/>
    </row>
    <row r="19" spans="1:45" x14ac:dyDescent="0.2">
      <c r="A19" s="24"/>
      <c r="B19" s="24"/>
      <c r="C19" s="10">
        <v>297</v>
      </c>
      <c r="D19" s="10">
        <v>21</v>
      </c>
      <c r="E19" s="10">
        <v>61</v>
      </c>
      <c r="F19" s="10">
        <v>49</v>
      </c>
      <c r="G19" s="10">
        <v>71</v>
      </c>
      <c r="H19" s="10">
        <v>87</v>
      </c>
      <c r="I19" s="10">
        <v>165</v>
      </c>
      <c r="J19" s="10">
        <v>130</v>
      </c>
      <c r="K19" s="10">
        <v>134</v>
      </c>
      <c r="L19" s="10">
        <v>106</v>
      </c>
      <c r="M19" s="10">
        <v>52</v>
      </c>
      <c r="N19" s="10">
        <v>2</v>
      </c>
      <c r="O19" s="10">
        <v>5</v>
      </c>
      <c r="P19" s="10">
        <v>5</v>
      </c>
      <c r="Q19" s="10">
        <v>73</v>
      </c>
      <c r="R19" s="10">
        <v>35</v>
      </c>
      <c r="S19" s="10">
        <v>44</v>
      </c>
      <c r="T19" s="10">
        <v>85</v>
      </c>
      <c r="U19" s="10">
        <v>50</v>
      </c>
      <c r="V19" s="10">
        <v>12</v>
      </c>
      <c r="W19" s="10">
        <v>14</v>
      </c>
      <c r="X19" s="10">
        <v>12</v>
      </c>
      <c r="Y19" s="10">
        <v>36</v>
      </c>
      <c r="Z19" s="10">
        <v>54</v>
      </c>
      <c r="AA19" s="10">
        <v>32</v>
      </c>
      <c r="AB19" s="10">
        <v>137</v>
      </c>
      <c r="AC19" s="10">
        <v>4</v>
      </c>
      <c r="AD19" s="10">
        <v>31</v>
      </c>
      <c r="AE19" s="10">
        <v>43</v>
      </c>
      <c r="AF19" s="10">
        <v>131</v>
      </c>
      <c r="AG19" s="10">
        <v>87</v>
      </c>
      <c r="AH19" s="10">
        <v>0</v>
      </c>
      <c r="AI19" s="10">
        <v>56</v>
      </c>
      <c r="AJ19" s="10">
        <v>7</v>
      </c>
      <c r="AK19" s="10">
        <v>3</v>
      </c>
      <c r="AL19" s="10">
        <v>14</v>
      </c>
      <c r="AM19" s="10">
        <v>40</v>
      </c>
      <c r="AN19" s="10">
        <v>12</v>
      </c>
      <c r="AO19" s="10">
        <v>2</v>
      </c>
      <c r="AP19" s="10">
        <v>10</v>
      </c>
      <c r="AQ19" s="10">
        <v>3</v>
      </c>
      <c r="AR19" s="10">
        <v>150</v>
      </c>
      <c r="AS19" s="8"/>
    </row>
    <row r="20" spans="1:45" x14ac:dyDescent="0.2">
      <c r="A20" s="24"/>
      <c r="B20" s="24"/>
      <c r="C20" s="11" t="s">
        <v>118</v>
      </c>
      <c r="D20" s="11"/>
      <c r="E20" s="11"/>
      <c r="F20" s="11"/>
      <c r="G20" s="11"/>
      <c r="H20" s="11"/>
      <c r="I20" s="11"/>
      <c r="J20" s="11"/>
      <c r="K20" s="11"/>
      <c r="L20" s="11"/>
      <c r="M20" s="11"/>
      <c r="N20" s="11"/>
      <c r="O20" s="11"/>
      <c r="P20" s="11"/>
      <c r="Q20" s="12" t="s">
        <v>120</v>
      </c>
      <c r="R20" s="12" t="s">
        <v>119</v>
      </c>
      <c r="S20" s="11"/>
      <c r="T20" s="12" t="s">
        <v>120</v>
      </c>
      <c r="U20" s="12" t="s">
        <v>119</v>
      </c>
      <c r="V20" s="11"/>
      <c r="W20" s="11"/>
      <c r="X20" s="11"/>
      <c r="Y20" s="11"/>
      <c r="Z20" s="11"/>
      <c r="AA20" s="11"/>
      <c r="AB20" s="12" t="s">
        <v>286</v>
      </c>
      <c r="AC20" s="11"/>
      <c r="AD20" s="11"/>
      <c r="AE20" s="11"/>
      <c r="AF20" s="11"/>
      <c r="AG20" s="11"/>
      <c r="AH20" s="11"/>
      <c r="AI20" s="12" t="s">
        <v>213</v>
      </c>
      <c r="AJ20" s="11"/>
      <c r="AK20" s="11"/>
      <c r="AL20" s="12" t="s">
        <v>125</v>
      </c>
      <c r="AM20" s="12" t="s">
        <v>125</v>
      </c>
      <c r="AN20" s="11"/>
      <c r="AO20" s="11"/>
      <c r="AP20" s="12" t="s">
        <v>125</v>
      </c>
      <c r="AQ20" s="11"/>
      <c r="AR20" s="12" t="s">
        <v>213</v>
      </c>
      <c r="AS20" s="8"/>
    </row>
    <row r="21" spans="1:45" x14ac:dyDescent="0.2">
      <c r="A21" s="26"/>
      <c r="B21" s="23" t="s">
        <v>472</v>
      </c>
      <c r="C21" s="9">
        <v>2.7372312697240001E-2</v>
      </c>
      <c r="D21" s="9">
        <v>3.5694410478919997E-2</v>
      </c>
      <c r="E21" s="9">
        <v>1.135130637072E-2</v>
      </c>
      <c r="F21" s="9">
        <v>2.6063263975780002E-2</v>
      </c>
      <c r="G21" s="9">
        <v>2.5763992549449999E-2</v>
      </c>
      <c r="H21" s="9">
        <v>3.0674788989170001E-2</v>
      </c>
      <c r="I21" s="9">
        <v>4.7687203084669999E-3</v>
      </c>
      <c r="J21" s="9">
        <v>5.1301156111559998E-2</v>
      </c>
      <c r="K21" s="9">
        <v>2.2539583234770001E-2</v>
      </c>
      <c r="L21" s="9">
        <v>2.7609327955310001E-2</v>
      </c>
      <c r="M21" s="9">
        <v>3.3537206052089999E-2</v>
      </c>
      <c r="N21" s="9">
        <v>0</v>
      </c>
      <c r="O21" s="9">
        <v>0.11703700522549999</v>
      </c>
      <c r="P21" s="9">
        <v>1.3762365736380001E-2</v>
      </c>
      <c r="Q21" s="9">
        <v>1.6269598589260002E-2</v>
      </c>
      <c r="R21" s="9">
        <v>2.290566392987E-2</v>
      </c>
      <c r="S21" s="9">
        <v>6.1656984077260004E-3</v>
      </c>
      <c r="T21" s="9">
        <v>1.985789332599E-2</v>
      </c>
      <c r="U21" s="9">
        <v>2.8903237357349999E-2</v>
      </c>
      <c r="V21" s="9">
        <v>5.0488444749949998E-2</v>
      </c>
      <c r="W21" s="9">
        <v>2.0787228592729998E-2</v>
      </c>
      <c r="X21" s="9">
        <v>0</v>
      </c>
      <c r="Y21" s="9">
        <v>6.2455477596359998E-2</v>
      </c>
      <c r="Z21" s="9">
        <v>1.27227115191E-2</v>
      </c>
      <c r="AA21" s="9">
        <v>7.243630611752E-2</v>
      </c>
      <c r="AB21" s="9">
        <v>1.45385030017E-3</v>
      </c>
      <c r="AC21" s="9">
        <v>8.1411987303950009E-2</v>
      </c>
      <c r="AD21" s="9">
        <v>2.9178447440649999E-2</v>
      </c>
      <c r="AE21" s="9">
        <v>6.1062056432060002E-2</v>
      </c>
      <c r="AF21" s="9">
        <v>3.7468149599650001E-3</v>
      </c>
      <c r="AG21" s="9">
        <v>3.3758524101680002E-3</v>
      </c>
      <c r="AH21" s="9">
        <v>0.34066684284909998</v>
      </c>
      <c r="AI21" s="9">
        <v>2.7196197800800001E-2</v>
      </c>
      <c r="AJ21" s="9">
        <v>7.682292477107E-2</v>
      </c>
      <c r="AK21" s="9">
        <v>0</v>
      </c>
      <c r="AL21" s="9">
        <v>0</v>
      </c>
      <c r="AM21" s="9">
        <v>1.143605981559E-2</v>
      </c>
      <c r="AN21" s="9">
        <v>6.6990301166949998E-2</v>
      </c>
      <c r="AO21" s="9">
        <v>0</v>
      </c>
      <c r="AP21" s="9">
        <v>0</v>
      </c>
      <c r="AQ21" s="9">
        <v>0.1313508589888</v>
      </c>
      <c r="AR21" s="9">
        <v>2.4497952136139999E-2</v>
      </c>
      <c r="AS21" s="8"/>
    </row>
    <row r="22" spans="1:45" x14ac:dyDescent="0.2">
      <c r="A22" s="24"/>
      <c r="B22" s="24"/>
      <c r="C22" s="10">
        <v>20</v>
      </c>
      <c r="D22" s="10">
        <v>3</v>
      </c>
      <c r="E22" s="10">
        <v>2</v>
      </c>
      <c r="F22" s="10">
        <v>4</v>
      </c>
      <c r="G22" s="10">
        <v>3</v>
      </c>
      <c r="H22" s="10">
        <v>7</v>
      </c>
      <c r="I22" s="10">
        <v>3</v>
      </c>
      <c r="J22" s="10">
        <v>16</v>
      </c>
      <c r="K22" s="10">
        <v>9</v>
      </c>
      <c r="L22" s="10">
        <v>6</v>
      </c>
      <c r="M22" s="10">
        <v>4</v>
      </c>
      <c r="N22" s="10">
        <v>0</v>
      </c>
      <c r="O22" s="10">
        <v>6</v>
      </c>
      <c r="P22" s="10">
        <v>1</v>
      </c>
      <c r="Q22" s="10">
        <v>3</v>
      </c>
      <c r="R22" s="10">
        <v>2</v>
      </c>
      <c r="S22" s="10">
        <v>1</v>
      </c>
      <c r="T22" s="10">
        <v>2</v>
      </c>
      <c r="U22" s="10">
        <v>5</v>
      </c>
      <c r="V22" s="10">
        <v>3</v>
      </c>
      <c r="W22" s="10">
        <v>1</v>
      </c>
      <c r="X22" s="10">
        <v>0</v>
      </c>
      <c r="Y22" s="10">
        <v>9</v>
      </c>
      <c r="Z22" s="10">
        <v>3</v>
      </c>
      <c r="AA22" s="10">
        <v>3</v>
      </c>
      <c r="AB22" s="10">
        <v>1</v>
      </c>
      <c r="AC22" s="10">
        <v>2</v>
      </c>
      <c r="AD22" s="10">
        <v>4</v>
      </c>
      <c r="AE22" s="10">
        <v>9</v>
      </c>
      <c r="AF22" s="10">
        <v>2</v>
      </c>
      <c r="AG22" s="10">
        <v>1</v>
      </c>
      <c r="AH22" s="10">
        <v>2</v>
      </c>
      <c r="AI22" s="10">
        <v>4</v>
      </c>
      <c r="AJ22" s="10">
        <v>5</v>
      </c>
      <c r="AK22" s="10">
        <v>0</v>
      </c>
      <c r="AL22" s="10">
        <v>0</v>
      </c>
      <c r="AM22" s="10">
        <v>2</v>
      </c>
      <c r="AN22" s="10">
        <v>2</v>
      </c>
      <c r="AO22" s="10">
        <v>0</v>
      </c>
      <c r="AP22" s="10">
        <v>0</v>
      </c>
      <c r="AQ22" s="10">
        <v>1</v>
      </c>
      <c r="AR22" s="10">
        <v>6</v>
      </c>
      <c r="AS22" s="8"/>
    </row>
    <row r="23" spans="1:45" x14ac:dyDescent="0.2">
      <c r="A23" s="24"/>
      <c r="B23" s="24"/>
      <c r="C23" s="11" t="s">
        <v>118</v>
      </c>
      <c r="D23" s="11"/>
      <c r="E23" s="11"/>
      <c r="F23" s="11"/>
      <c r="G23" s="11"/>
      <c r="H23" s="11"/>
      <c r="I23" s="11"/>
      <c r="J23" s="12" t="s">
        <v>120</v>
      </c>
      <c r="K23" s="11"/>
      <c r="L23" s="11"/>
      <c r="M23" s="11"/>
      <c r="N23" s="11"/>
      <c r="O23" s="12" t="s">
        <v>124</v>
      </c>
      <c r="P23" s="11"/>
      <c r="Q23" s="11"/>
      <c r="R23" s="11"/>
      <c r="S23" s="11"/>
      <c r="T23" s="11"/>
      <c r="U23" s="11"/>
      <c r="V23" s="12" t="s">
        <v>230</v>
      </c>
      <c r="W23" s="11"/>
      <c r="X23" s="11"/>
      <c r="Y23" s="12" t="s">
        <v>230</v>
      </c>
      <c r="Z23" s="11"/>
      <c r="AA23" s="12" t="s">
        <v>230</v>
      </c>
      <c r="AB23" s="11"/>
      <c r="AC23" s="12" t="s">
        <v>293</v>
      </c>
      <c r="AD23" s="11"/>
      <c r="AE23" s="12" t="s">
        <v>293</v>
      </c>
      <c r="AF23" s="11"/>
      <c r="AG23" s="11"/>
      <c r="AH23" s="12" t="s">
        <v>369</v>
      </c>
      <c r="AI23" s="11"/>
      <c r="AJ23" s="11"/>
      <c r="AK23" s="11"/>
      <c r="AL23" s="11"/>
      <c r="AM23" s="11"/>
      <c r="AN23" s="11"/>
      <c r="AO23" s="11"/>
      <c r="AP23" s="11"/>
      <c r="AQ23" s="11"/>
      <c r="AR23" s="11"/>
      <c r="AS23" s="8"/>
    </row>
    <row r="24" spans="1:45" x14ac:dyDescent="0.2">
      <c r="A24" s="26"/>
      <c r="B24" s="23" t="s">
        <v>56</v>
      </c>
      <c r="C24" s="9">
        <v>1</v>
      </c>
      <c r="D24" s="9">
        <v>1</v>
      </c>
      <c r="E24" s="9">
        <v>1</v>
      </c>
      <c r="F24" s="9">
        <v>1</v>
      </c>
      <c r="G24" s="9">
        <v>1</v>
      </c>
      <c r="H24" s="9">
        <v>1</v>
      </c>
      <c r="I24" s="9">
        <v>1</v>
      </c>
      <c r="J24" s="9">
        <v>1</v>
      </c>
      <c r="K24" s="9">
        <v>1</v>
      </c>
      <c r="L24" s="9">
        <v>1</v>
      </c>
      <c r="M24" s="9">
        <v>1</v>
      </c>
      <c r="N24" s="9">
        <v>1</v>
      </c>
      <c r="O24" s="9">
        <v>1</v>
      </c>
      <c r="P24" s="9">
        <v>1</v>
      </c>
      <c r="Q24" s="9">
        <v>1</v>
      </c>
      <c r="R24" s="9">
        <v>1</v>
      </c>
      <c r="S24" s="9">
        <v>1</v>
      </c>
      <c r="T24" s="9">
        <v>1</v>
      </c>
      <c r="U24" s="9">
        <v>1</v>
      </c>
      <c r="V24" s="9">
        <v>1</v>
      </c>
      <c r="W24" s="9">
        <v>1</v>
      </c>
      <c r="X24" s="9">
        <v>1</v>
      </c>
      <c r="Y24" s="9">
        <v>1</v>
      </c>
      <c r="Z24" s="9">
        <v>1</v>
      </c>
      <c r="AA24" s="9">
        <v>1</v>
      </c>
      <c r="AB24" s="9">
        <v>1</v>
      </c>
      <c r="AC24" s="9">
        <v>1</v>
      </c>
      <c r="AD24" s="9">
        <v>1</v>
      </c>
      <c r="AE24" s="9">
        <v>1</v>
      </c>
      <c r="AF24" s="9">
        <v>1</v>
      </c>
      <c r="AG24" s="9">
        <v>1</v>
      </c>
      <c r="AH24" s="9">
        <v>1</v>
      </c>
      <c r="AI24" s="9">
        <v>1</v>
      </c>
      <c r="AJ24" s="9">
        <v>1</v>
      </c>
      <c r="AK24" s="9">
        <v>1</v>
      </c>
      <c r="AL24" s="9">
        <v>1</v>
      </c>
      <c r="AM24" s="9">
        <v>1</v>
      </c>
      <c r="AN24" s="9">
        <v>1</v>
      </c>
      <c r="AO24" s="9">
        <v>1</v>
      </c>
      <c r="AP24" s="9">
        <v>1</v>
      </c>
      <c r="AQ24" s="9">
        <v>1</v>
      </c>
      <c r="AR24" s="9">
        <v>1</v>
      </c>
      <c r="AS24" s="8"/>
    </row>
    <row r="25" spans="1:45" x14ac:dyDescent="0.2">
      <c r="A25" s="24"/>
      <c r="B25" s="24"/>
      <c r="C25" s="10">
        <v>751</v>
      </c>
      <c r="D25" s="10">
        <v>69</v>
      </c>
      <c r="E25" s="10">
        <v>140</v>
      </c>
      <c r="F25" s="10">
        <v>137</v>
      </c>
      <c r="G25" s="10">
        <v>158</v>
      </c>
      <c r="H25" s="10">
        <v>232</v>
      </c>
      <c r="I25" s="10">
        <v>409</v>
      </c>
      <c r="J25" s="10">
        <v>334</v>
      </c>
      <c r="K25" s="10">
        <v>363</v>
      </c>
      <c r="L25" s="10">
        <v>245</v>
      </c>
      <c r="M25" s="10">
        <v>128</v>
      </c>
      <c r="N25" s="10">
        <v>9</v>
      </c>
      <c r="O25" s="10">
        <v>51</v>
      </c>
      <c r="P25" s="10">
        <v>35</v>
      </c>
      <c r="Q25" s="10">
        <v>147</v>
      </c>
      <c r="R25" s="10">
        <v>88</v>
      </c>
      <c r="S25" s="10">
        <v>118</v>
      </c>
      <c r="T25" s="10">
        <v>179</v>
      </c>
      <c r="U25" s="10">
        <v>133</v>
      </c>
      <c r="V25" s="10">
        <v>59</v>
      </c>
      <c r="W25" s="10">
        <v>40</v>
      </c>
      <c r="X25" s="10">
        <v>36</v>
      </c>
      <c r="Y25" s="10">
        <v>129</v>
      </c>
      <c r="Z25" s="10">
        <v>127</v>
      </c>
      <c r="AA25" s="10">
        <v>80</v>
      </c>
      <c r="AB25" s="10">
        <v>280</v>
      </c>
      <c r="AC25" s="10">
        <v>39</v>
      </c>
      <c r="AD25" s="10">
        <v>104</v>
      </c>
      <c r="AE25" s="10">
        <v>134</v>
      </c>
      <c r="AF25" s="10">
        <v>274</v>
      </c>
      <c r="AG25" s="10">
        <v>190</v>
      </c>
      <c r="AH25" s="10">
        <v>7</v>
      </c>
      <c r="AI25" s="10">
        <v>144</v>
      </c>
      <c r="AJ25" s="10">
        <v>40</v>
      </c>
      <c r="AK25" s="10">
        <v>14</v>
      </c>
      <c r="AL25" s="10">
        <v>29</v>
      </c>
      <c r="AM25" s="10">
        <v>93</v>
      </c>
      <c r="AN25" s="10">
        <v>36</v>
      </c>
      <c r="AO25" s="10">
        <v>3</v>
      </c>
      <c r="AP25" s="10">
        <v>24</v>
      </c>
      <c r="AQ25" s="10">
        <v>6</v>
      </c>
      <c r="AR25" s="10">
        <v>362</v>
      </c>
      <c r="AS25" s="8"/>
    </row>
    <row r="26" spans="1:45" x14ac:dyDescent="0.2">
      <c r="A26" s="24"/>
      <c r="B26" s="24"/>
      <c r="C26" s="11" t="s">
        <v>118</v>
      </c>
      <c r="D26" s="11" t="s">
        <v>118</v>
      </c>
      <c r="E26" s="11" t="s">
        <v>118</v>
      </c>
      <c r="F26" s="11" t="s">
        <v>118</v>
      </c>
      <c r="G26" s="11" t="s">
        <v>118</v>
      </c>
      <c r="H26" s="11" t="s">
        <v>118</v>
      </c>
      <c r="I26" s="11" t="s">
        <v>118</v>
      </c>
      <c r="J26" s="11" t="s">
        <v>118</v>
      </c>
      <c r="K26" s="11" t="s">
        <v>118</v>
      </c>
      <c r="L26" s="11" t="s">
        <v>118</v>
      </c>
      <c r="M26" s="11" t="s">
        <v>118</v>
      </c>
      <c r="N26" s="11" t="s">
        <v>118</v>
      </c>
      <c r="O26" s="11" t="s">
        <v>118</v>
      </c>
      <c r="P26" s="11" t="s">
        <v>118</v>
      </c>
      <c r="Q26" s="11" t="s">
        <v>118</v>
      </c>
      <c r="R26" s="11" t="s">
        <v>118</v>
      </c>
      <c r="S26" s="11" t="s">
        <v>118</v>
      </c>
      <c r="T26" s="11" t="s">
        <v>118</v>
      </c>
      <c r="U26" s="11" t="s">
        <v>118</v>
      </c>
      <c r="V26" s="11" t="s">
        <v>118</v>
      </c>
      <c r="W26" s="11" t="s">
        <v>118</v>
      </c>
      <c r="X26" s="11" t="s">
        <v>118</v>
      </c>
      <c r="Y26" s="11" t="s">
        <v>118</v>
      </c>
      <c r="Z26" s="11" t="s">
        <v>118</v>
      </c>
      <c r="AA26" s="11" t="s">
        <v>118</v>
      </c>
      <c r="AB26" s="11" t="s">
        <v>118</v>
      </c>
      <c r="AC26" s="11" t="s">
        <v>118</v>
      </c>
      <c r="AD26" s="11" t="s">
        <v>118</v>
      </c>
      <c r="AE26" s="11" t="s">
        <v>118</v>
      </c>
      <c r="AF26" s="11" t="s">
        <v>118</v>
      </c>
      <c r="AG26" s="11" t="s">
        <v>118</v>
      </c>
      <c r="AH26" s="11" t="s">
        <v>118</v>
      </c>
      <c r="AI26" s="11" t="s">
        <v>118</v>
      </c>
      <c r="AJ26" s="11" t="s">
        <v>118</v>
      </c>
      <c r="AK26" s="11" t="s">
        <v>118</v>
      </c>
      <c r="AL26" s="11" t="s">
        <v>118</v>
      </c>
      <c r="AM26" s="11" t="s">
        <v>118</v>
      </c>
      <c r="AN26" s="11" t="s">
        <v>118</v>
      </c>
      <c r="AO26" s="11" t="s">
        <v>118</v>
      </c>
      <c r="AP26" s="11" t="s">
        <v>118</v>
      </c>
      <c r="AQ26" s="11" t="s">
        <v>118</v>
      </c>
      <c r="AR26" s="11" t="s">
        <v>118</v>
      </c>
      <c r="AS26" s="8"/>
    </row>
    <row r="27" spans="1:45" x14ac:dyDescent="0.2">
      <c r="A27" s="13" t="s">
        <v>402</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20"/>
    </row>
    <row r="28" spans="1:45" x14ac:dyDescent="0.2">
      <c r="A28" s="15" t="s">
        <v>135</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row>
  </sheetData>
  <mergeCells count="18">
    <mergeCell ref="B15:B17"/>
    <mergeCell ref="B18:B20"/>
    <mergeCell ref="B21:B23"/>
    <mergeCell ref="B24:B26"/>
    <mergeCell ref="AP2:AR2"/>
    <mergeCell ref="A2:C2"/>
    <mergeCell ref="A3:B5"/>
    <mergeCell ref="B6:B8"/>
    <mergeCell ref="B9:B11"/>
    <mergeCell ref="A6:A26"/>
    <mergeCell ref="AI3:AR3"/>
    <mergeCell ref="D3:H3"/>
    <mergeCell ref="I3:J3"/>
    <mergeCell ref="K3:N3"/>
    <mergeCell ref="O3:U3"/>
    <mergeCell ref="V3:AB3"/>
    <mergeCell ref="AC3:AH3"/>
    <mergeCell ref="B12:B14"/>
  </mergeCells>
  <hyperlinks>
    <hyperlink ref="A1" location="'TOC'!A1:A1" display="Back to TOC" xr:uid="{00000000-0004-0000-2300-000000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S28"/>
  <sheetViews>
    <sheetView workbookViewId="0">
      <pane xSplit="2" ySplit="5" topLeftCell="C6" activePane="bottomRight" state="frozen"/>
      <selection pane="topRight"/>
      <selection pane="bottomLeft"/>
      <selection pane="bottomRight" activeCell="A2" sqref="A2:C2"/>
    </sheetView>
  </sheetViews>
  <sheetFormatPr baseColWidth="10" defaultColWidth="8.83203125" defaultRowHeight="15" x14ac:dyDescent="0.2"/>
  <cols>
    <col min="1" max="1" width="50" style="1"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581</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473</v>
      </c>
      <c r="B6" s="23" t="s">
        <v>474</v>
      </c>
      <c r="C6" s="9">
        <v>0.15013014997249999</v>
      </c>
      <c r="D6" s="9">
        <v>2.868990638334E-2</v>
      </c>
      <c r="E6" s="9">
        <v>0.14952999715240001</v>
      </c>
      <c r="F6" s="9">
        <v>0.22733629839219999</v>
      </c>
      <c r="G6" s="9">
        <v>0.23191761182920001</v>
      </c>
      <c r="H6" s="9">
        <v>0.1134843234422</v>
      </c>
      <c r="I6" s="9">
        <v>0.12558969892579999</v>
      </c>
      <c r="J6" s="9">
        <v>0.17618044707729999</v>
      </c>
      <c r="K6" s="9">
        <v>0.13841590823239999</v>
      </c>
      <c r="L6" s="9">
        <v>0.13245621072579999</v>
      </c>
      <c r="M6" s="9">
        <v>0.18712823306119999</v>
      </c>
      <c r="N6" s="9">
        <v>0.33313219253350002</v>
      </c>
      <c r="O6" s="9">
        <v>6.2637683096909993E-2</v>
      </c>
      <c r="P6" s="9">
        <v>9.7360848869699992E-2</v>
      </c>
      <c r="Q6" s="9">
        <v>0.15643508087069999</v>
      </c>
      <c r="R6" s="9">
        <v>0.1163837062972</v>
      </c>
      <c r="S6" s="9">
        <v>0.17541624127479999</v>
      </c>
      <c r="T6" s="9">
        <v>0.21308426583449999</v>
      </c>
      <c r="U6" s="9">
        <v>0.12949170856510001</v>
      </c>
      <c r="V6" s="9">
        <v>9.6701445220819998E-2</v>
      </c>
      <c r="W6" s="9">
        <v>0.1442065852261</v>
      </c>
      <c r="X6" s="9">
        <v>0.14720534678030001</v>
      </c>
      <c r="Y6" s="9">
        <v>0.15114369709309999</v>
      </c>
      <c r="Z6" s="9">
        <v>0.15797550615940001</v>
      </c>
      <c r="AA6" s="9">
        <v>9.7492119508759995E-2</v>
      </c>
      <c r="AB6" s="9">
        <v>0.17565585259569999</v>
      </c>
      <c r="AC6" s="9">
        <v>7.2612436301759994E-2</v>
      </c>
      <c r="AD6" s="9">
        <v>0.15480030108250001</v>
      </c>
      <c r="AE6" s="9">
        <v>0.14807248966870001</v>
      </c>
      <c r="AF6" s="9">
        <v>0.13611630762140001</v>
      </c>
      <c r="AG6" s="9">
        <v>0.18986354980389999</v>
      </c>
      <c r="AH6" s="9">
        <v>0</v>
      </c>
      <c r="AI6" s="9">
        <v>0.14725930913900001</v>
      </c>
      <c r="AJ6" s="9">
        <v>6.6607394677279996E-2</v>
      </c>
      <c r="AK6" s="9">
        <v>0.35872882015219998</v>
      </c>
      <c r="AL6" s="9">
        <v>6.6262247008190001E-2</v>
      </c>
      <c r="AM6" s="9">
        <v>0.1375301514035</v>
      </c>
      <c r="AN6" s="9">
        <v>0.13332946008890001</v>
      </c>
      <c r="AO6" s="9">
        <v>0</v>
      </c>
      <c r="AP6" s="9">
        <v>8.3879465533689995E-2</v>
      </c>
      <c r="AQ6" s="9">
        <v>0.21532531691330001</v>
      </c>
      <c r="AR6" s="9">
        <v>0.1713259255249</v>
      </c>
      <c r="AS6" s="8"/>
    </row>
    <row r="7" spans="1:45" x14ac:dyDescent="0.2">
      <c r="A7" s="24"/>
      <c r="B7" s="24"/>
      <c r="C7" s="10">
        <v>116</v>
      </c>
      <c r="D7" s="10">
        <v>4</v>
      </c>
      <c r="E7" s="10">
        <v>20</v>
      </c>
      <c r="F7" s="10">
        <v>27</v>
      </c>
      <c r="G7" s="10">
        <v>33</v>
      </c>
      <c r="H7" s="10">
        <v>29</v>
      </c>
      <c r="I7" s="10">
        <v>53</v>
      </c>
      <c r="J7" s="10">
        <v>61</v>
      </c>
      <c r="K7" s="10">
        <v>53</v>
      </c>
      <c r="L7" s="10">
        <v>35</v>
      </c>
      <c r="M7" s="10">
        <v>23</v>
      </c>
      <c r="N7" s="10">
        <v>3</v>
      </c>
      <c r="O7" s="10">
        <v>4</v>
      </c>
      <c r="P7" s="10">
        <v>6</v>
      </c>
      <c r="Q7" s="10">
        <v>21</v>
      </c>
      <c r="R7" s="10">
        <v>14</v>
      </c>
      <c r="S7" s="10">
        <v>19</v>
      </c>
      <c r="T7" s="10">
        <v>34</v>
      </c>
      <c r="U7" s="10">
        <v>18</v>
      </c>
      <c r="V7" s="10">
        <v>6</v>
      </c>
      <c r="W7" s="10">
        <v>6</v>
      </c>
      <c r="X7" s="10">
        <v>6</v>
      </c>
      <c r="Y7" s="10">
        <v>21</v>
      </c>
      <c r="Z7" s="10">
        <v>23</v>
      </c>
      <c r="AA7" s="10">
        <v>10</v>
      </c>
      <c r="AB7" s="10">
        <v>44</v>
      </c>
      <c r="AC7" s="10">
        <v>3</v>
      </c>
      <c r="AD7" s="10">
        <v>19</v>
      </c>
      <c r="AE7" s="10">
        <v>18</v>
      </c>
      <c r="AF7" s="10">
        <v>43</v>
      </c>
      <c r="AG7" s="10">
        <v>32</v>
      </c>
      <c r="AH7" s="10">
        <v>0</v>
      </c>
      <c r="AI7" s="10">
        <v>20</v>
      </c>
      <c r="AJ7" s="10">
        <v>4</v>
      </c>
      <c r="AK7" s="10">
        <v>3</v>
      </c>
      <c r="AL7" s="10">
        <v>2</v>
      </c>
      <c r="AM7" s="10">
        <v>15</v>
      </c>
      <c r="AN7" s="10">
        <v>5</v>
      </c>
      <c r="AO7" s="10">
        <v>0</v>
      </c>
      <c r="AP7" s="10">
        <v>4</v>
      </c>
      <c r="AQ7" s="10">
        <v>2</v>
      </c>
      <c r="AR7" s="10">
        <v>61</v>
      </c>
      <c r="AS7" s="8"/>
    </row>
    <row r="8" spans="1:45" x14ac:dyDescent="0.2">
      <c r="A8" s="24"/>
      <c r="B8" s="24"/>
      <c r="C8" s="11" t="s">
        <v>118</v>
      </c>
      <c r="D8" s="11"/>
      <c r="E8" s="12" t="s">
        <v>119</v>
      </c>
      <c r="F8" s="12" t="s">
        <v>120</v>
      </c>
      <c r="G8" s="12" t="s">
        <v>120</v>
      </c>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8"/>
    </row>
    <row r="9" spans="1:45" x14ac:dyDescent="0.2">
      <c r="A9" s="26"/>
      <c r="B9" s="23" t="s">
        <v>475</v>
      </c>
      <c r="C9" s="9">
        <v>0.51814841204090001</v>
      </c>
      <c r="D9" s="9">
        <v>0.8238787516217001</v>
      </c>
      <c r="E9" s="9">
        <v>0.73258156677219999</v>
      </c>
      <c r="F9" s="9">
        <v>0.63904218110259992</v>
      </c>
      <c r="G9" s="9">
        <v>0.48305001132530001</v>
      </c>
      <c r="H9" s="9">
        <v>0.19488288513169999</v>
      </c>
      <c r="I9" s="9">
        <v>0.52779328792390001</v>
      </c>
      <c r="J9" s="9">
        <v>0.51032538948249995</v>
      </c>
      <c r="K9" s="9">
        <v>0.48954128433420002</v>
      </c>
      <c r="L9" s="9">
        <v>0.54472096734679998</v>
      </c>
      <c r="M9" s="9">
        <v>0.55814777669890003</v>
      </c>
      <c r="N9" s="9">
        <v>0.36694531139210002</v>
      </c>
      <c r="O9" s="9">
        <v>0.54128185667789996</v>
      </c>
      <c r="P9" s="9">
        <v>0.64210232445510007</v>
      </c>
      <c r="Q9" s="9">
        <v>0.49972429274199998</v>
      </c>
      <c r="R9" s="9">
        <v>0.57995541336190004</v>
      </c>
      <c r="S9" s="9">
        <v>0.55078764249330003</v>
      </c>
      <c r="T9" s="9">
        <v>0.41145259726869998</v>
      </c>
      <c r="U9" s="9">
        <v>0.54627598080270001</v>
      </c>
      <c r="V9" s="9">
        <v>0.3285062164061</v>
      </c>
      <c r="W9" s="9">
        <v>0.39837705325189998</v>
      </c>
      <c r="X9" s="9">
        <v>0.32771368655240002</v>
      </c>
      <c r="Y9" s="9">
        <v>0.60089434926910001</v>
      </c>
      <c r="Z9" s="9">
        <v>0.50112747869399998</v>
      </c>
      <c r="AA9" s="9">
        <v>0.66209370845720006</v>
      </c>
      <c r="AB9" s="9">
        <v>0.54403047706270002</v>
      </c>
      <c r="AC9" s="9">
        <v>0.48423114005279999</v>
      </c>
      <c r="AD9" s="9">
        <v>0.35629961548799999</v>
      </c>
      <c r="AE9" s="9">
        <v>0.52532579751770003</v>
      </c>
      <c r="AF9" s="9">
        <v>0.58091289717999994</v>
      </c>
      <c r="AG9" s="9">
        <v>0.54304506131819996</v>
      </c>
      <c r="AH9" s="9">
        <v>0.30002582935299998</v>
      </c>
      <c r="AI9" s="9">
        <v>0.37736247736989997</v>
      </c>
      <c r="AJ9" s="9">
        <v>0.61156323113009992</v>
      </c>
      <c r="AK9" s="9">
        <v>0.45739277931450001</v>
      </c>
      <c r="AL9" s="9">
        <v>0.47717699007519998</v>
      </c>
      <c r="AM9" s="9">
        <v>0.49626600444750002</v>
      </c>
      <c r="AN9" s="9">
        <v>0.56390016911060004</v>
      </c>
      <c r="AO9" s="9">
        <v>0.23263998535200001</v>
      </c>
      <c r="AP9" s="9">
        <v>0.53899236404310003</v>
      </c>
      <c r="AQ9" s="9">
        <v>0.59053218411899999</v>
      </c>
      <c r="AR9" s="9">
        <v>0.57118865927090001</v>
      </c>
      <c r="AS9" s="8"/>
    </row>
    <row r="10" spans="1:45" x14ac:dyDescent="0.2">
      <c r="A10" s="24"/>
      <c r="B10" s="24"/>
      <c r="C10" s="10">
        <v>380</v>
      </c>
      <c r="D10" s="10">
        <v>54</v>
      </c>
      <c r="E10" s="10">
        <v>105</v>
      </c>
      <c r="F10" s="10">
        <v>96</v>
      </c>
      <c r="G10" s="10">
        <v>83</v>
      </c>
      <c r="H10" s="10">
        <v>38</v>
      </c>
      <c r="I10" s="10">
        <v>212</v>
      </c>
      <c r="J10" s="10">
        <v>165</v>
      </c>
      <c r="K10" s="10">
        <v>178</v>
      </c>
      <c r="L10" s="10">
        <v>126</v>
      </c>
      <c r="M10" s="10">
        <v>70</v>
      </c>
      <c r="N10" s="10">
        <v>4</v>
      </c>
      <c r="O10" s="10">
        <v>27</v>
      </c>
      <c r="P10" s="10">
        <v>19</v>
      </c>
      <c r="Q10" s="10">
        <v>72</v>
      </c>
      <c r="R10" s="10">
        <v>49</v>
      </c>
      <c r="S10" s="10">
        <v>66</v>
      </c>
      <c r="T10" s="10">
        <v>76</v>
      </c>
      <c r="U10" s="10">
        <v>71</v>
      </c>
      <c r="V10" s="10">
        <v>20</v>
      </c>
      <c r="W10" s="10">
        <v>14</v>
      </c>
      <c r="X10" s="10">
        <v>11</v>
      </c>
      <c r="Y10" s="10">
        <v>73</v>
      </c>
      <c r="Z10" s="10">
        <v>62</v>
      </c>
      <c r="AA10" s="10">
        <v>48</v>
      </c>
      <c r="AB10" s="10">
        <v>152</v>
      </c>
      <c r="AC10" s="10">
        <v>15</v>
      </c>
      <c r="AD10" s="10">
        <v>39</v>
      </c>
      <c r="AE10" s="10">
        <v>64</v>
      </c>
      <c r="AF10" s="10">
        <v>155</v>
      </c>
      <c r="AG10" s="10">
        <v>104</v>
      </c>
      <c r="AH10" s="10">
        <v>2</v>
      </c>
      <c r="AI10" s="10">
        <v>54</v>
      </c>
      <c r="AJ10" s="10">
        <v>20</v>
      </c>
      <c r="AK10" s="10">
        <v>8</v>
      </c>
      <c r="AL10" s="10">
        <v>11</v>
      </c>
      <c r="AM10" s="10">
        <v>46</v>
      </c>
      <c r="AN10" s="10">
        <v>20</v>
      </c>
      <c r="AO10" s="10">
        <v>1</v>
      </c>
      <c r="AP10" s="10">
        <v>11</v>
      </c>
      <c r="AQ10" s="10">
        <v>3</v>
      </c>
      <c r="AR10" s="10">
        <v>206</v>
      </c>
      <c r="AS10" s="8"/>
    </row>
    <row r="11" spans="1:45" x14ac:dyDescent="0.2">
      <c r="A11" s="24"/>
      <c r="B11" s="24"/>
      <c r="C11" s="11" t="s">
        <v>118</v>
      </c>
      <c r="D11" s="12" t="s">
        <v>296</v>
      </c>
      <c r="E11" s="12" t="s">
        <v>262</v>
      </c>
      <c r="F11" s="12" t="s">
        <v>123</v>
      </c>
      <c r="G11" s="12" t="s">
        <v>123</v>
      </c>
      <c r="H11" s="11"/>
      <c r="I11" s="11"/>
      <c r="J11" s="11"/>
      <c r="K11" s="11"/>
      <c r="L11" s="11"/>
      <c r="M11" s="11"/>
      <c r="N11" s="11"/>
      <c r="O11" s="11"/>
      <c r="P11" s="11"/>
      <c r="Q11" s="11"/>
      <c r="R11" s="11"/>
      <c r="S11" s="11"/>
      <c r="T11" s="11"/>
      <c r="U11" s="11"/>
      <c r="V11" s="11"/>
      <c r="W11" s="11"/>
      <c r="X11" s="11"/>
      <c r="Y11" s="12" t="s">
        <v>119</v>
      </c>
      <c r="Z11" s="11"/>
      <c r="AA11" s="12" t="s">
        <v>119</v>
      </c>
      <c r="AB11" s="11"/>
      <c r="AC11" s="11"/>
      <c r="AD11" s="11"/>
      <c r="AE11" s="11"/>
      <c r="AF11" s="12" t="s">
        <v>125</v>
      </c>
      <c r="AG11" s="11"/>
      <c r="AH11" s="11"/>
      <c r="AI11" s="11"/>
      <c r="AJ11" s="11"/>
      <c r="AK11" s="11"/>
      <c r="AL11" s="11"/>
      <c r="AM11" s="11"/>
      <c r="AN11" s="11"/>
      <c r="AO11" s="11"/>
      <c r="AP11" s="11"/>
      <c r="AQ11" s="11"/>
      <c r="AR11" s="11"/>
      <c r="AS11" s="8"/>
    </row>
    <row r="12" spans="1:45" x14ac:dyDescent="0.2">
      <c r="A12" s="26"/>
      <c r="B12" s="23" t="s">
        <v>476</v>
      </c>
      <c r="C12" s="9">
        <v>1.615773334537E-2</v>
      </c>
      <c r="D12" s="9">
        <v>3.0048978574390001E-2</v>
      </c>
      <c r="E12" s="9">
        <v>1.9461825371309999E-2</v>
      </c>
      <c r="F12" s="9">
        <v>2.8392482960420001E-2</v>
      </c>
      <c r="G12" s="9">
        <v>1.0648621313579999E-2</v>
      </c>
      <c r="H12" s="9">
        <v>4.6985993832339996E-3</v>
      </c>
      <c r="I12" s="9">
        <v>2.2027885159279999E-2</v>
      </c>
      <c r="J12" s="9">
        <v>9.7466929431229993E-3</v>
      </c>
      <c r="K12" s="9">
        <v>1.8544062816999999E-2</v>
      </c>
      <c r="L12" s="9">
        <v>1.0834105569089999E-2</v>
      </c>
      <c r="M12" s="9">
        <v>6.5354248042940001E-3</v>
      </c>
      <c r="N12" s="9">
        <v>0.2397615049314</v>
      </c>
      <c r="O12" s="9">
        <v>8.9674735756919994E-3</v>
      </c>
      <c r="P12" s="9">
        <v>1.3762365736380001E-2</v>
      </c>
      <c r="Q12" s="9">
        <v>1.0528520644740001E-2</v>
      </c>
      <c r="R12" s="9">
        <v>4.9639940264550007E-2</v>
      </c>
      <c r="S12" s="9">
        <v>1.4605942271849999E-2</v>
      </c>
      <c r="T12" s="9">
        <v>1.173920170662E-2</v>
      </c>
      <c r="U12" s="9">
        <v>8.8639283338010008E-3</v>
      </c>
      <c r="V12" s="9">
        <v>1.3130156379820001E-2</v>
      </c>
      <c r="W12" s="9">
        <v>0</v>
      </c>
      <c r="X12" s="9">
        <v>6.3369213851939998E-2</v>
      </c>
      <c r="Y12" s="9">
        <v>6.9922101532229998E-3</v>
      </c>
      <c r="Z12" s="9">
        <v>1.6522474178229999E-2</v>
      </c>
      <c r="AA12" s="9">
        <v>0</v>
      </c>
      <c r="AB12" s="9">
        <v>2.2161328896349999E-2</v>
      </c>
      <c r="AC12" s="9">
        <v>0</v>
      </c>
      <c r="AD12" s="9">
        <v>7.1675709535090008E-3</v>
      </c>
      <c r="AE12" s="9">
        <v>1.9229593848829999E-2</v>
      </c>
      <c r="AF12" s="9">
        <v>1.872803902E-2</v>
      </c>
      <c r="AG12" s="9">
        <v>1.702633913535E-2</v>
      </c>
      <c r="AH12" s="9">
        <v>9.6380045816129994E-2</v>
      </c>
      <c r="AI12" s="9">
        <v>1.309834290117E-2</v>
      </c>
      <c r="AJ12" s="9">
        <v>1.5528287067329999E-2</v>
      </c>
      <c r="AK12" s="9">
        <v>0</v>
      </c>
      <c r="AL12" s="9">
        <v>3.4916406834620002E-2</v>
      </c>
      <c r="AM12" s="9">
        <v>0</v>
      </c>
      <c r="AN12" s="9">
        <v>0</v>
      </c>
      <c r="AO12" s="9">
        <v>0</v>
      </c>
      <c r="AP12" s="9">
        <v>2.707655180106E-2</v>
      </c>
      <c r="AQ12" s="9">
        <v>0</v>
      </c>
      <c r="AR12" s="9">
        <v>2.262591388475E-2</v>
      </c>
      <c r="AS12" s="8"/>
    </row>
    <row r="13" spans="1:45" x14ac:dyDescent="0.2">
      <c r="A13" s="24"/>
      <c r="B13" s="24"/>
      <c r="C13" s="10">
        <v>13</v>
      </c>
      <c r="D13" s="10">
        <v>2</v>
      </c>
      <c r="E13" s="10">
        <v>3</v>
      </c>
      <c r="F13" s="10">
        <v>4</v>
      </c>
      <c r="G13" s="10">
        <v>2</v>
      </c>
      <c r="H13" s="10">
        <v>2</v>
      </c>
      <c r="I13" s="10">
        <v>8</v>
      </c>
      <c r="J13" s="10">
        <v>5</v>
      </c>
      <c r="K13" s="10">
        <v>7</v>
      </c>
      <c r="L13" s="10">
        <v>3</v>
      </c>
      <c r="M13" s="10">
        <v>2</v>
      </c>
      <c r="N13" s="10">
        <v>1</v>
      </c>
      <c r="O13" s="10">
        <v>1</v>
      </c>
      <c r="P13" s="10">
        <v>1</v>
      </c>
      <c r="Q13" s="10">
        <v>1</v>
      </c>
      <c r="R13" s="10">
        <v>4</v>
      </c>
      <c r="S13" s="10">
        <v>2</v>
      </c>
      <c r="T13" s="10">
        <v>2</v>
      </c>
      <c r="U13" s="10">
        <v>2</v>
      </c>
      <c r="V13" s="10">
        <v>1</v>
      </c>
      <c r="W13" s="10">
        <v>0</v>
      </c>
      <c r="X13" s="10">
        <v>2</v>
      </c>
      <c r="Y13" s="10">
        <v>2</v>
      </c>
      <c r="Z13" s="10">
        <v>3</v>
      </c>
      <c r="AA13" s="10">
        <v>0</v>
      </c>
      <c r="AB13" s="10">
        <v>5</v>
      </c>
      <c r="AC13" s="10">
        <v>0</v>
      </c>
      <c r="AD13" s="10">
        <v>1</v>
      </c>
      <c r="AE13" s="10">
        <v>3</v>
      </c>
      <c r="AF13" s="10">
        <v>4</v>
      </c>
      <c r="AG13" s="10">
        <v>4</v>
      </c>
      <c r="AH13" s="10">
        <v>1</v>
      </c>
      <c r="AI13" s="10">
        <v>2</v>
      </c>
      <c r="AJ13" s="10">
        <v>1</v>
      </c>
      <c r="AK13" s="10">
        <v>0</v>
      </c>
      <c r="AL13" s="10">
        <v>2</v>
      </c>
      <c r="AM13" s="10">
        <v>0</v>
      </c>
      <c r="AN13" s="10">
        <v>0</v>
      </c>
      <c r="AO13" s="10">
        <v>0</v>
      </c>
      <c r="AP13" s="10">
        <v>1</v>
      </c>
      <c r="AQ13" s="10">
        <v>0</v>
      </c>
      <c r="AR13" s="10">
        <v>7</v>
      </c>
      <c r="AS13" s="8"/>
    </row>
    <row r="14" spans="1:45" x14ac:dyDescent="0.2">
      <c r="A14" s="24"/>
      <c r="B14" s="24"/>
      <c r="C14" s="11" t="s">
        <v>118</v>
      </c>
      <c r="D14" s="11"/>
      <c r="E14" s="11"/>
      <c r="F14" s="11"/>
      <c r="G14" s="11"/>
      <c r="H14" s="11"/>
      <c r="I14" s="11"/>
      <c r="J14" s="11"/>
      <c r="K14" s="11"/>
      <c r="L14" s="11"/>
      <c r="M14" s="11"/>
      <c r="N14" s="12" t="s">
        <v>477</v>
      </c>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8"/>
    </row>
    <row r="15" spans="1:45" x14ac:dyDescent="0.2">
      <c r="A15" s="26"/>
      <c r="B15" s="23" t="s">
        <v>478</v>
      </c>
      <c r="C15" s="9">
        <v>4.5501304643050001E-2</v>
      </c>
      <c r="D15" s="9">
        <v>4.210804996597E-2</v>
      </c>
      <c r="E15" s="9">
        <v>7.98944276915E-2</v>
      </c>
      <c r="F15" s="9">
        <v>7.1502300936660004E-2</v>
      </c>
      <c r="G15" s="9">
        <v>3.9893557823119999E-2</v>
      </c>
      <c r="H15" s="9">
        <v>1.6465403676340001E-2</v>
      </c>
      <c r="I15" s="9">
        <v>7.7700734527199999E-2</v>
      </c>
      <c r="J15" s="9">
        <v>6.4265581167179996E-3</v>
      </c>
      <c r="K15" s="9">
        <v>3.4121218957190003E-2</v>
      </c>
      <c r="L15" s="9">
        <v>3.9044642750069997E-2</v>
      </c>
      <c r="M15" s="9">
        <v>8.7080928254240006E-2</v>
      </c>
      <c r="N15" s="9">
        <v>0</v>
      </c>
      <c r="O15" s="9">
        <v>9.416356908425999E-2</v>
      </c>
      <c r="P15" s="9">
        <v>0</v>
      </c>
      <c r="Q15" s="9">
        <v>3.5948451352360002E-2</v>
      </c>
      <c r="R15" s="9">
        <v>5.7246848458090008E-3</v>
      </c>
      <c r="S15" s="9">
        <v>1.816302904626E-2</v>
      </c>
      <c r="T15" s="9">
        <v>8.613582448566999E-2</v>
      </c>
      <c r="U15" s="9">
        <v>4.7551462216030002E-2</v>
      </c>
      <c r="V15" s="9">
        <v>9.4671015365959996E-2</v>
      </c>
      <c r="W15" s="9">
        <v>0.1092781391843</v>
      </c>
      <c r="X15" s="9">
        <v>2.8772945105640001E-2</v>
      </c>
      <c r="Y15" s="9">
        <v>5.4144725641880012E-2</v>
      </c>
      <c r="Z15" s="9">
        <v>5.0973215462000003E-2</v>
      </c>
      <c r="AA15" s="9">
        <v>5.0126044706230001E-3</v>
      </c>
      <c r="AB15" s="9">
        <v>2.476425760134E-2</v>
      </c>
      <c r="AC15" s="9">
        <v>4.0135765590550002E-2</v>
      </c>
      <c r="AD15" s="9">
        <v>0.106424217982</v>
      </c>
      <c r="AE15" s="9">
        <v>4.8892925844420003E-2</v>
      </c>
      <c r="AF15" s="9">
        <v>3.7587251739239998E-2</v>
      </c>
      <c r="AG15" s="9">
        <v>1.9167849186709999E-2</v>
      </c>
      <c r="AH15" s="9">
        <v>0</v>
      </c>
      <c r="AI15" s="9">
        <v>0.14088285103330001</v>
      </c>
      <c r="AJ15" s="9">
        <v>2.271078246502E-2</v>
      </c>
      <c r="AK15" s="9">
        <v>6.9325880633529999E-2</v>
      </c>
      <c r="AL15" s="9">
        <v>1.7253770627979999E-2</v>
      </c>
      <c r="AM15" s="9">
        <v>4.2838895979310003E-2</v>
      </c>
      <c r="AN15" s="9">
        <v>1.808099761049E-2</v>
      </c>
      <c r="AO15" s="9">
        <v>0</v>
      </c>
      <c r="AP15" s="9">
        <v>3.273241188026E-2</v>
      </c>
      <c r="AQ15" s="9">
        <v>0</v>
      </c>
      <c r="AR15" s="9">
        <v>1.4863881497769999E-2</v>
      </c>
      <c r="AS15" s="8"/>
    </row>
    <row r="16" spans="1:45" x14ac:dyDescent="0.2">
      <c r="A16" s="24"/>
      <c r="B16" s="24"/>
      <c r="C16" s="10">
        <v>32</v>
      </c>
      <c r="D16" s="10">
        <v>3</v>
      </c>
      <c r="E16" s="10">
        <v>10</v>
      </c>
      <c r="F16" s="10">
        <v>7</v>
      </c>
      <c r="G16" s="10">
        <v>7</v>
      </c>
      <c r="H16" s="10">
        <v>4</v>
      </c>
      <c r="I16" s="10">
        <v>28</v>
      </c>
      <c r="J16" s="10">
        <v>3</v>
      </c>
      <c r="K16" s="10">
        <v>14</v>
      </c>
      <c r="L16" s="10">
        <v>9</v>
      </c>
      <c r="M16" s="10">
        <v>9</v>
      </c>
      <c r="N16" s="10">
        <v>0</v>
      </c>
      <c r="O16" s="10">
        <v>2</v>
      </c>
      <c r="P16" s="10">
        <v>0</v>
      </c>
      <c r="Q16" s="10">
        <v>5</v>
      </c>
      <c r="R16" s="10">
        <v>1</v>
      </c>
      <c r="S16" s="10">
        <v>3</v>
      </c>
      <c r="T16" s="10">
        <v>15</v>
      </c>
      <c r="U16" s="10">
        <v>6</v>
      </c>
      <c r="V16" s="10">
        <v>4</v>
      </c>
      <c r="W16" s="10">
        <v>5</v>
      </c>
      <c r="X16" s="10">
        <v>1</v>
      </c>
      <c r="Y16" s="10">
        <v>6</v>
      </c>
      <c r="Z16" s="10">
        <v>7</v>
      </c>
      <c r="AA16" s="10">
        <v>1</v>
      </c>
      <c r="AB16" s="10">
        <v>8</v>
      </c>
      <c r="AC16" s="10">
        <v>2</v>
      </c>
      <c r="AD16" s="10">
        <v>7</v>
      </c>
      <c r="AE16" s="10">
        <v>9</v>
      </c>
      <c r="AF16" s="10">
        <v>9</v>
      </c>
      <c r="AG16" s="10">
        <v>5</v>
      </c>
      <c r="AH16" s="10">
        <v>0</v>
      </c>
      <c r="AI16" s="10">
        <v>19</v>
      </c>
      <c r="AJ16" s="10">
        <v>1</v>
      </c>
      <c r="AK16" s="10">
        <v>1</v>
      </c>
      <c r="AL16" s="10">
        <v>1</v>
      </c>
      <c r="AM16" s="10">
        <v>1</v>
      </c>
      <c r="AN16" s="10">
        <v>1</v>
      </c>
      <c r="AO16" s="10">
        <v>0</v>
      </c>
      <c r="AP16" s="10">
        <v>1</v>
      </c>
      <c r="AQ16" s="10">
        <v>0</v>
      </c>
      <c r="AR16" s="10">
        <v>7</v>
      </c>
      <c r="AS16" s="8"/>
    </row>
    <row r="17" spans="1:45" x14ac:dyDescent="0.2">
      <c r="A17" s="24"/>
      <c r="B17" s="24"/>
      <c r="C17" s="11" t="s">
        <v>118</v>
      </c>
      <c r="D17" s="11"/>
      <c r="E17" s="11"/>
      <c r="F17" s="11"/>
      <c r="G17" s="11"/>
      <c r="H17" s="11"/>
      <c r="I17" s="12" t="s">
        <v>213</v>
      </c>
      <c r="J17" s="11"/>
      <c r="K17" s="11"/>
      <c r="L17" s="11"/>
      <c r="M17" s="11"/>
      <c r="N17" s="11"/>
      <c r="O17" s="11"/>
      <c r="P17" s="11"/>
      <c r="Q17" s="11"/>
      <c r="R17" s="11"/>
      <c r="S17" s="11"/>
      <c r="T17" s="12" t="s">
        <v>133</v>
      </c>
      <c r="U17" s="11"/>
      <c r="V17" s="12" t="s">
        <v>171</v>
      </c>
      <c r="W17" s="12" t="s">
        <v>171</v>
      </c>
      <c r="X17" s="11"/>
      <c r="Y17" s="11"/>
      <c r="Z17" s="11"/>
      <c r="AA17" s="11"/>
      <c r="AB17" s="11"/>
      <c r="AC17" s="11"/>
      <c r="AD17" s="11"/>
      <c r="AE17" s="11"/>
      <c r="AF17" s="11"/>
      <c r="AG17" s="11"/>
      <c r="AH17" s="11"/>
      <c r="AI17" s="12" t="s">
        <v>379</v>
      </c>
      <c r="AJ17" s="11"/>
      <c r="AK17" s="11"/>
      <c r="AL17" s="11"/>
      <c r="AM17" s="11"/>
      <c r="AN17" s="11"/>
      <c r="AO17" s="11"/>
      <c r="AP17" s="11"/>
      <c r="AQ17" s="11"/>
      <c r="AR17" s="11"/>
      <c r="AS17" s="8"/>
    </row>
    <row r="18" spans="1:45" x14ac:dyDescent="0.2">
      <c r="A18" s="26"/>
      <c r="B18" s="23" t="s">
        <v>479</v>
      </c>
      <c r="C18" s="9">
        <v>0.25457877743860002</v>
      </c>
      <c r="D18" s="9">
        <v>0</v>
      </c>
      <c r="E18" s="9">
        <v>0</v>
      </c>
      <c r="F18" s="9">
        <v>3.3726736608049999E-2</v>
      </c>
      <c r="G18" s="9">
        <v>0.2344901977087</v>
      </c>
      <c r="H18" s="9">
        <v>0.67046878836649992</v>
      </c>
      <c r="I18" s="9">
        <v>0.24279371700319999</v>
      </c>
      <c r="J18" s="9">
        <v>0.26831026364029997</v>
      </c>
      <c r="K18" s="9">
        <v>0.29692717091990001</v>
      </c>
      <c r="L18" s="9">
        <v>0.25891862884080002</v>
      </c>
      <c r="M18" s="9">
        <v>0.1578803038438</v>
      </c>
      <c r="N18" s="9">
        <v>6.0160991142999998E-2</v>
      </c>
      <c r="O18" s="9">
        <v>0.29294941756519999</v>
      </c>
      <c r="P18" s="9">
        <v>0.20687371950139999</v>
      </c>
      <c r="Q18" s="9">
        <v>0.2875277313797</v>
      </c>
      <c r="R18" s="9">
        <v>0.2482962552306</v>
      </c>
      <c r="S18" s="9">
        <v>0.2410271449137</v>
      </c>
      <c r="T18" s="9">
        <v>0.267161703498</v>
      </c>
      <c r="U18" s="9">
        <v>0.2146257889224</v>
      </c>
      <c r="V18" s="9">
        <v>0.4669911666273</v>
      </c>
      <c r="W18" s="9">
        <v>0.33089287133669998</v>
      </c>
      <c r="X18" s="9">
        <v>0.38449859133269998</v>
      </c>
      <c r="Y18" s="9">
        <v>0.1868250178426</v>
      </c>
      <c r="Z18" s="9">
        <v>0.2351498930349</v>
      </c>
      <c r="AA18" s="9">
        <v>0.2354015675635</v>
      </c>
      <c r="AB18" s="9">
        <v>0.22119346526139999</v>
      </c>
      <c r="AC18" s="9">
        <v>0.38371931889639999</v>
      </c>
      <c r="AD18" s="9">
        <v>0.36503713578800001</v>
      </c>
      <c r="AE18" s="9">
        <v>0.25847919312040002</v>
      </c>
      <c r="AF18" s="9">
        <v>0.2143015786769</v>
      </c>
      <c r="AG18" s="9">
        <v>0.19424381472460001</v>
      </c>
      <c r="AH18" s="9">
        <v>0.60359412483090003</v>
      </c>
      <c r="AI18" s="9">
        <v>0.31047537282620002</v>
      </c>
      <c r="AJ18" s="9">
        <v>0.25615309054699997</v>
      </c>
      <c r="AK18" s="9">
        <v>0.1145525198998</v>
      </c>
      <c r="AL18" s="9">
        <v>0.40439058545399997</v>
      </c>
      <c r="AM18" s="9">
        <v>0.32336494816970002</v>
      </c>
      <c r="AN18" s="9">
        <v>0.28468937318999998</v>
      </c>
      <c r="AO18" s="9">
        <v>0.7673600146481</v>
      </c>
      <c r="AP18" s="9">
        <v>0.31731920674190001</v>
      </c>
      <c r="AQ18" s="9">
        <v>0.1941424989677</v>
      </c>
      <c r="AR18" s="9">
        <v>0.1950057450894</v>
      </c>
      <c r="AS18" s="8"/>
    </row>
    <row r="19" spans="1:45" x14ac:dyDescent="0.2">
      <c r="A19" s="24"/>
      <c r="B19" s="24"/>
      <c r="C19" s="10">
        <v>201</v>
      </c>
      <c r="D19" s="10">
        <v>0</v>
      </c>
      <c r="E19" s="10">
        <v>0</v>
      </c>
      <c r="F19" s="10">
        <v>3</v>
      </c>
      <c r="G19" s="10">
        <v>33</v>
      </c>
      <c r="H19" s="10">
        <v>159</v>
      </c>
      <c r="I19" s="10">
        <v>105</v>
      </c>
      <c r="J19" s="10">
        <v>94</v>
      </c>
      <c r="K19" s="10">
        <v>106</v>
      </c>
      <c r="L19" s="10">
        <v>69</v>
      </c>
      <c r="M19" s="10">
        <v>23</v>
      </c>
      <c r="N19" s="10">
        <v>1</v>
      </c>
      <c r="O19" s="10">
        <v>17</v>
      </c>
      <c r="P19" s="10">
        <v>8</v>
      </c>
      <c r="Q19" s="10">
        <v>46</v>
      </c>
      <c r="R19" s="10">
        <v>20</v>
      </c>
      <c r="S19" s="10">
        <v>27</v>
      </c>
      <c r="T19" s="10">
        <v>50</v>
      </c>
      <c r="U19" s="10">
        <v>33</v>
      </c>
      <c r="V19" s="10">
        <v>28</v>
      </c>
      <c r="W19" s="10">
        <v>14</v>
      </c>
      <c r="X19" s="10">
        <v>14</v>
      </c>
      <c r="Y19" s="10">
        <v>26</v>
      </c>
      <c r="Z19" s="10">
        <v>30</v>
      </c>
      <c r="AA19" s="10">
        <v>21</v>
      </c>
      <c r="AB19" s="10">
        <v>68</v>
      </c>
      <c r="AC19" s="10">
        <v>18</v>
      </c>
      <c r="AD19" s="10">
        <v>37</v>
      </c>
      <c r="AE19" s="10">
        <v>40</v>
      </c>
      <c r="AF19" s="10">
        <v>59</v>
      </c>
      <c r="AG19" s="10">
        <v>43</v>
      </c>
      <c r="AH19" s="10">
        <v>4</v>
      </c>
      <c r="AI19" s="10">
        <v>47</v>
      </c>
      <c r="AJ19" s="10">
        <v>12</v>
      </c>
      <c r="AK19" s="10">
        <v>2</v>
      </c>
      <c r="AL19" s="10">
        <v>13</v>
      </c>
      <c r="AM19" s="10">
        <v>31</v>
      </c>
      <c r="AN19" s="10">
        <v>10</v>
      </c>
      <c r="AO19" s="10">
        <v>2</v>
      </c>
      <c r="AP19" s="10">
        <v>7</v>
      </c>
      <c r="AQ19" s="10">
        <v>1</v>
      </c>
      <c r="AR19" s="10">
        <v>76</v>
      </c>
      <c r="AS19" s="8"/>
    </row>
    <row r="20" spans="1:45" x14ac:dyDescent="0.2">
      <c r="A20" s="24"/>
      <c r="B20" s="24"/>
      <c r="C20" s="11" t="s">
        <v>118</v>
      </c>
      <c r="D20" s="11"/>
      <c r="E20" s="11"/>
      <c r="F20" s="11"/>
      <c r="G20" s="12" t="s">
        <v>292</v>
      </c>
      <c r="H20" s="12" t="s">
        <v>390</v>
      </c>
      <c r="I20" s="11"/>
      <c r="J20" s="11"/>
      <c r="K20" s="12" t="s">
        <v>202</v>
      </c>
      <c r="L20" s="11"/>
      <c r="M20" s="11"/>
      <c r="N20" s="11"/>
      <c r="O20" s="11"/>
      <c r="P20" s="11"/>
      <c r="Q20" s="11"/>
      <c r="R20" s="11"/>
      <c r="S20" s="11"/>
      <c r="T20" s="11"/>
      <c r="U20" s="11"/>
      <c r="V20" s="12" t="s">
        <v>480</v>
      </c>
      <c r="W20" s="11"/>
      <c r="X20" s="11"/>
      <c r="Y20" s="11"/>
      <c r="Z20" s="11"/>
      <c r="AA20" s="11"/>
      <c r="AB20" s="11"/>
      <c r="AC20" s="11"/>
      <c r="AD20" s="11"/>
      <c r="AE20" s="11"/>
      <c r="AF20" s="11"/>
      <c r="AG20" s="11"/>
      <c r="AH20" s="11"/>
      <c r="AI20" s="11"/>
      <c r="AJ20" s="11"/>
      <c r="AK20" s="11"/>
      <c r="AL20" s="11"/>
      <c r="AM20" s="11"/>
      <c r="AN20" s="11"/>
      <c r="AO20" s="11"/>
      <c r="AP20" s="11"/>
      <c r="AQ20" s="11"/>
      <c r="AR20" s="11"/>
      <c r="AS20" s="8"/>
    </row>
    <row r="21" spans="1:45" x14ac:dyDescent="0.2">
      <c r="A21" s="26"/>
      <c r="B21" s="23" t="s">
        <v>481</v>
      </c>
      <c r="C21" s="9">
        <v>1.548362255961E-2</v>
      </c>
      <c r="D21" s="9">
        <v>7.527431345463001E-2</v>
      </c>
      <c r="E21" s="9">
        <v>1.853218301258E-2</v>
      </c>
      <c r="F21" s="9">
        <v>0</v>
      </c>
      <c r="G21" s="9">
        <v>0</v>
      </c>
      <c r="H21" s="9">
        <v>0</v>
      </c>
      <c r="I21" s="9">
        <v>4.094676460635E-3</v>
      </c>
      <c r="J21" s="9">
        <v>2.9010648740129999E-2</v>
      </c>
      <c r="K21" s="9">
        <v>2.2450354739240001E-2</v>
      </c>
      <c r="L21" s="9">
        <v>1.402544476746E-2</v>
      </c>
      <c r="M21" s="9">
        <v>3.2273333375559998E-3</v>
      </c>
      <c r="N21" s="9">
        <v>0</v>
      </c>
      <c r="O21" s="9">
        <v>0</v>
      </c>
      <c r="P21" s="9">
        <v>3.9900741437410001E-2</v>
      </c>
      <c r="Q21" s="9">
        <v>9.8359230104619992E-3</v>
      </c>
      <c r="R21" s="9">
        <v>0</v>
      </c>
      <c r="S21" s="9">
        <v>0</v>
      </c>
      <c r="T21" s="9">
        <v>1.042640720648E-2</v>
      </c>
      <c r="U21" s="9">
        <v>5.3191131159959999E-2</v>
      </c>
      <c r="V21" s="9">
        <v>0</v>
      </c>
      <c r="W21" s="9">
        <v>1.724535100104E-2</v>
      </c>
      <c r="X21" s="9">
        <v>4.8440216377049997E-2</v>
      </c>
      <c r="Y21" s="9">
        <v>0</v>
      </c>
      <c r="Z21" s="9">
        <v>3.8251432471500001E-2</v>
      </c>
      <c r="AA21" s="9">
        <v>0</v>
      </c>
      <c r="AB21" s="9">
        <v>1.219461858255E-2</v>
      </c>
      <c r="AC21" s="9">
        <v>1.930133915845E-2</v>
      </c>
      <c r="AD21" s="9">
        <v>1.0271158705879999E-2</v>
      </c>
      <c r="AE21" s="9">
        <v>0</v>
      </c>
      <c r="AF21" s="9">
        <v>1.235392576244E-2</v>
      </c>
      <c r="AG21" s="9">
        <v>3.6653385831260002E-2</v>
      </c>
      <c r="AH21" s="9">
        <v>0</v>
      </c>
      <c r="AI21" s="9">
        <v>1.0921646730370001E-2</v>
      </c>
      <c r="AJ21" s="9">
        <v>2.743721411326E-2</v>
      </c>
      <c r="AK21" s="9">
        <v>0</v>
      </c>
      <c r="AL21" s="9">
        <v>0</v>
      </c>
      <c r="AM21" s="9">
        <v>0</v>
      </c>
      <c r="AN21" s="9">
        <v>0</v>
      </c>
      <c r="AO21" s="9">
        <v>0</v>
      </c>
      <c r="AP21" s="9">
        <v>0</v>
      </c>
      <c r="AQ21" s="9">
        <v>0</v>
      </c>
      <c r="AR21" s="9">
        <v>2.4989874732249999E-2</v>
      </c>
      <c r="AS21" s="8"/>
    </row>
    <row r="22" spans="1:45" x14ac:dyDescent="0.2">
      <c r="A22" s="24"/>
      <c r="B22" s="24"/>
      <c r="C22" s="10">
        <v>8</v>
      </c>
      <c r="D22" s="10">
        <v>6</v>
      </c>
      <c r="E22" s="10">
        <v>2</v>
      </c>
      <c r="F22" s="10">
        <v>0</v>
      </c>
      <c r="G22" s="10">
        <v>0</v>
      </c>
      <c r="H22" s="10">
        <v>0</v>
      </c>
      <c r="I22" s="10">
        <v>2</v>
      </c>
      <c r="J22" s="10">
        <v>6</v>
      </c>
      <c r="K22" s="10">
        <v>4</v>
      </c>
      <c r="L22" s="10">
        <v>3</v>
      </c>
      <c r="M22" s="10">
        <v>1</v>
      </c>
      <c r="N22" s="10">
        <v>0</v>
      </c>
      <c r="O22" s="10">
        <v>0</v>
      </c>
      <c r="P22" s="10">
        <v>1</v>
      </c>
      <c r="Q22" s="10">
        <v>2</v>
      </c>
      <c r="R22" s="10">
        <v>0</v>
      </c>
      <c r="S22" s="10">
        <v>0</v>
      </c>
      <c r="T22" s="10">
        <v>2</v>
      </c>
      <c r="U22" s="10">
        <v>3</v>
      </c>
      <c r="V22" s="10">
        <v>0</v>
      </c>
      <c r="W22" s="10">
        <v>1</v>
      </c>
      <c r="X22" s="10">
        <v>2</v>
      </c>
      <c r="Y22" s="10">
        <v>0</v>
      </c>
      <c r="Z22" s="10">
        <v>2</v>
      </c>
      <c r="AA22" s="10">
        <v>0</v>
      </c>
      <c r="AB22" s="10">
        <v>3</v>
      </c>
      <c r="AC22" s="10">
        <v>1</v>
      </c>
      <c r="AD22" s="10">
        <v>1</v>
      </c>
      <c r="AE22" s="10">
        <v>0</v>
      </c>
      <c r="AF22" s="10">
        <v>4</v>
      </c>
      <c r="AG22" s="10">
        <v>2</v>
      </c>
      <c r="AH22" s="10">
        <v>0</v>
      </c>
      <c r="AI22" s="10">
        <v>2</v>
      </c>
      <c r="AJ22" s="10">
        <v>2</v>
      </c>
      <c r="AK22" s="10">
        <v>0</v>
      </c>
      <c r="AL22" s="10">
        <v>0</v>
      </c>
      <c r="AM22" s="10">
        <v>0</v>
      </c>
      <c r="AN22" s="10">
        <v>0</v>
      </c>
      <c r="AO22" s="10">
        <v>0</v>
      </c>
      <c r="AP22" s="10">
        <v>0</v>
      </c>
      <c r="AQ22" s="10">
        <v>0</v>
      </c>
      <c r="AR22" s="10">
        <v>4</v>
      </c>
      <c r="AS22" s="8"/>
    </row>
    <row r="23" spans="1:45" x14ac:dyDescent="0.2">
      <c r="A23" s="24"/>
      <c r="B23" s="24"/>
      <c r="C23" s="11" t="s">
        <v>118</v>
      </c>
      <c r="D23" s="11"/>
      <c r="E23" s="11"/>
      <c r="F23" s="11"/>
      <c r="G23" s="11"/>
      <c r="H23" s="11"/>
      <c r="I23" s="11"/>
      <c r="J23" s="12" t="s">
        <v>119</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8"/>
    </row>
    <row r="24" spans="1:45" x14ac:dyDescent="0.2">
      <c r="A24" s="26"/>
      <c r="B24" s="23" t="s">
        <v>56</v>
      </c>
      <c r="C24" s="9">
        <v>1</v>
      </c>
      <c r="D24" s="9">
        <v>1</v>
      </c>
      <c r="E24" s="9">
        <v>1</v>
      </c>
      <c r="F24" s="9">
        <v>1</v>
      </c>
      <c r="G24" s="9">
        <v>1</v>
      </c>
      <c r="H24" s="9">
        <v>1</v>
      </c>
      <c r="I24" s="9">
        <v>1</v>
      </c>
      <c r="J24" s="9">
        <v>1</v>
      </c>
      <c r="K24" s="9">
        <v>1</v>
      </c>
      <c r="L24" s="9">
        <v>1</v>
      </c>
      <c r="M24" s="9">
        <v>1</v>
      </c>
      <c r="N24" s="9">
        <v>1</v>
      </c>
      <c r="O24" s="9">
        <v>1</v>
      </c>
      <c r="P24" s="9">
        <v>1</v>
      </c>
      <c r="Q24" s="9">
        <v>1</v>
      </c>
      <c r="R24" s="9">
        <v>1</v>
      </c>
      <c r="S24" s="9">
        <v>1</v>
      </c>
      <c r="T24" s="9">
        <v>1</v>
      </c>
      <c r="U24" s="9">
        <v>1</v>
      </c>
      <c r="V24" s="9">
        <v>1</v>
      </c>
      <c r="W24" s="9">
        <v>1</v>
      </c>
      <c r="X24" s="9">
        <v>1</v>
      </c>
      <c r="Y24" s="9">
        <v>1</v>
      </c>
      <c r="Z24" s="9">
        <v>1</v>
      </c>
      <c r="AA24" s="9">
        <v>1</v>
      </c>
      <c r="AB24" s="9">
        <v>1</v>
      </c>
      <c r="AC24" s="9">
        <v>1</v>
      </c>
      <c r="AD24" s="9">
        <v>1</v>
      </c>
      <c r="AE24" s="9">
        <v>1</v>
      </c>
      <c r="AF24" s="9">
        <v>1</v>
      </c>
      <c r="AG24" s="9">
        <v>1</v>
      </c>
      <c r="AH24" s="9">
        <v>1</v>
      </c>
      <c r="AI24" s="9">
        <v>1</v>
      </c>
      <c r="AJ24" s="9">
        <v>1</v>
      </c>
      <c r="AK24" s="9">
        <v>1</v>
      </c>
      <c r="AL24" s="9">
        <v>1</v>
      </c>
      <c r="AM24" s="9">
        <v>1</v>
      </c>
      <c r="AN24" s="9">
        <v>1</v>
      </c>
      <c r="AO24" s="9">
        <v>1</v>
      </c>
      <c r="AP24" s="9">
        <v>1</v>
      </c>
      <c r="AQ24" s="9">
        <v>1</v>
      </c>
      <c r="AR24" s="9">
        <v>1</v>
      </c>
      <c r="AS24" s="8"/>
    </row>
    <row r="25" spans="1:45" x14ac:dyDescent="0.2">
      <c r="A25" s="24"/>
      <c r="B25" s="24"/>
      <c r="C25" s="10">
        <v>750</v>
      </c>
      <c r="D25" s="10">
        <v>69</v>
      </c>
      <c r="E25" s="10">
        <v>140</v>
      </c>
      <c r="F25" s="10">
        <v>137</v>
      </c>
      <c r="G25" s="10">
        <v>158</v>
      </c>
      <c r="H25" s="10">
        <v>232</v>
      </c>
      <c r="I25" s="10">
        <v>408</v>
      </c>
      <c r="J25" s="10">
        <v>334</v>
      </c>
      <c r="K25" s="10">
        <v>362</v>
      </c>
      <c r="L25" s="10">
        <v>245</v>
      </c>
      <c r="M25" s="10">
        <v>128</v>
      </c>
      <c r="N25" s="10">
        <v>9</v>
      </c>
      <c r="O25" s="10">
        <v>51</v>
      </c>
      <c r="P25" s="10">
        <v>35</v>
      </c>
      <c r="Q25" s="10">
        <v>147</v>
      </c>
      <c r="R25" s="10">
        <v>88</v>
      </c>
      <c r="S25" s="10">
        <v>117</v>
      </c>
      <c r="T25" s="10">
        <v>179</v>
      </c>
      <c r="U25" s="10">
        <v>133</v>
      </c>
      <c r="V25" s="10">
        <v>59</v>
      </c>
      <c r="W25" s="10">
        <v>40</v>
      </c>
      <c r="X25" s="10">
        <v>36</v>
      </c>
      <c r="Y25" s="10">
        <v>128</v>
      </c>
      <c r="Z25" s="10">
        <v>127</v>
      </c>
      <c r="AA25" s="10">
        <v>80</v>
      </c>
      <c r="AB25" s="10">
        <v>280</v>
      </c>
      <c r="AC25" s="10">
        <v>39</v>
      </c>
      <c r="AD25" s="10">
        <v>104</v>
      </c>
      <c r="AE25" s="10">
        <v>134</v>
      </c>
      <c r="AF25" s="10">
        <v>274</v>
      </c>
      <c r="AG25" s="10">
        <v>190</v>
      </c>
      <c r="AH25" s="10">
        <v>7</v>
      </c>
      <c r="AI25" s="10">
        <v>144</v>
      </c>
      <c r="AJ25" s="10">
        <v>40</v>
      </c>
      <c r="AK25" s="10">
        <v>14</v>
      </c>
      <c r="AL25" s="10">
        <v>29</v>
      </c>
      <c r="AM25" s="10">
        <v>93</v>
      </c>
      <c r="AN25" s="10">
        <v>36</v>
      </c>
      <c r="AO25" s="10">
        <v>3</v>
      </c>
      <c r="AP25" s="10">
        <v>24</v>
      </c>
      <c r="AQ25" s="10">
        <v>6</v>
      </c>
      <c r="AR25" s="10">
        <v>361</v>
      </c>
      <c r="AS25" s="8"/>
    </row>
    <row r="26" spans="1:45" x14ac:dyDescent="0.2">
      <c r="A26" s="24"/>
      <c r="B26" s="24"/>
      <c r="C26" s="11" t="s">
        <v>118</v>
      </c>
      <c r="D26" s="11" t="s">
        <v>118</v>
      </c>
      <c r="E26" s="11" t="s">
        <v>118</v>
      </c>
      <c r="F26" s="11" t="s">
        <v>118</v>
      </c>
      <c r="G26" s="11" t="s">
        <v>118</v>
      </c>
      <c r="H26" s="11" t="s">
        <v>118</v>
      </c>
      <c r="I26" s="11" t="s">
        <v>118</v>
      </c>
      <c r="J26" s="11" t="s">
        <v>118</v>
      </c>
      <c r="K26" s="11" t="s">
        <v>118</v>
      </c>
      <c r="L26" s="11" t="s">
        <v>118</v>
      </c>
      <c r="M26" s="11" t="s">
        <v>118</v>
      </c>
      <c r="N26" s="11" t="s">
        <v>118</v>
      </c>
      <c r="O26" s="11" t="s">
        <v>118</v>
      </c>
      <c r="P26" s="11" t="s">
        <v>118</v>
      </c>
      <c r="Q26" s="11" t="s">
        <v>118</v>
      </c>
      <c r="R26" s="11" t="s">
        <v>118</v>
      </c>
      <c r="S26" s="11" t="s">
        <v>118</v>
      </c>
      <c r="T26" s="11" t="s">
        <v>118</v>
      </c>
      <c r="U26" s="11" t="s">
        <v>118</v>
      </c>
      <c r="V26" s="11" t="s">
        <v>118</v>
      </c>
      <c r="W26" s="11" t="s">
        <v>118</v>
      </c>
      <c r="X26" s="11" t="s">
        <v>118</v>
      </c>
      <c r="Y26" s="11" t="s">
        <v>118</v>
      </c>
      <c r="Z26" s="11" t="s">
        <v>118</v>
      </c>
      <c r="AA26" s="11" t="s">
        <v>118</v>
      </c>
      <c r="AB26" s="11" t="s">
        <v>118</v>
      </c>
      <c r="AC26" s="11" t="s">
        <v>118</v>
      </c>
      <c r="AD26" s="11" t="s">
        <v>118</v>
      </c>
      <c r="AE26" s="11" t="s">
        <v>118</v>
      </c>
      <c r="AF26" s="11" t="s">
        <v>118</v>
      </c>
      <c r="AG26" s="11" t="s">
        <v>118</v>
      </c>
      <c r="AH26" s="11" t="s">
        <v>118</v>
      </c>
      <c r="AI26" s="11" t="s">
        <v>118</v>
      </c>
      <c r="AJ26" s="11" t="s">
        <v>118</v>
      </c>
      <c r="AK26" s="11" t="s">
        <v>118</v>
      </c>
      <c r="AL26" s="11" t="s">
        <v>118</v>
      </c>
      <c r="AM26" s="11" t="s">
        <v>118</v>
      </c>
      <c r="AN26" s="11" t="s">
        <v>118</v>
      </c>
      <c r="AO26" s="11" t="s">
        <v>118</v>
      </c>
      <c r="AP26" s="11" t="s">
        <v>118</v>
      </c>
      <c r="AQ26" s="11" t="s">
        <v>118</v>
      </c>
      <c r="AR26" s="11" t="s">
        <v>118</v>
      </c>
      <c r="AS26" s="8"/>
    </row>
    <row r="27" spans="1:45" x14ac:dyDescent="0.2">
      <c r="A27" s="13" t="s">
        <v>482</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20"/>
    </row>
    <row r="28" spans="1:45" x14ac:dyDescent="0.2">
      <c r="A28" s="15" t="s">
        <v>135</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row>
  </sheetData>
  <mergeCells count="18">
    <mergeCell ref="B15:B17"/>
    <mergeCell ref="B18:B20"/>
    <mergeCell ref="B21:B23"/>
    <mergeCell ref="B24:B26"/>
    <mergeCell ref="AP2:AR2"/>
    <mergeCell ref="A2:C2"/>
    <mergeCell ref="A3:B5"/>
    <mergeCell ref="B6:B8"/>
    <mergeCell ref="B9:B11"/>
    <mergeCell ref="A6:A26"/>
    <mergeCell ref="AI3:AR3"/>
    <mergeCell ref="D3:H3"/>
    <mergeCell ref="I3:J3"/>
    <mergeCell ref="K3:N3"/>
    <mergeCell ref="O3:U3"/>
    <mergeCell ref="V3:AB3"/>
    <mergeCell ref="AC3:AH3"/>
    <mergeCell ref="B12:B14"/>
  </mergeCells>
  <hyperlinks>
    <hyperlink ref="A1" location="'TOC'!A1:A1" display="Back to TOC" xr:uid="{00000000-0004-0000-2400-000000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S40"/>
  <sheetViews>
    <sheetView workbookViewId="0">
      <pane xSplit="2" ySplit="5" topLeftCell="C6" activePane="bottomRight" state="frozen"/>
      <selection pane="topRight"/>
      <selection pane="bottomLeft"/>
      <selection pane="bottomRight" activeCell="A2" sqref="A2:C2"/>
    </sheetView>
  </sheetViews>
  <sheetFormatPr baseColWidth="10" defaultColWidth="8.83203125" defaultRowHeight="15" x14ac:dyDescent="0.2"/>
  <cols>
    <col min="1" max="1" width="50" style="1"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582</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483</v>
      </c>
      <c r="B6" s="23" t="s">
        <v>484</v>
      </c>
      <c r="C6" s="9">
        <v>0.28800355671920003</v>
      </c>
      <c r="D6" s="9">
        <v>0.32590201787029999</v>
      </c>
      <c r="E6" s="9">
        <v>0.22298869511360001</v>
      </c>
      <c r="F6" s="9">
        <v>0.25187497092409999</v>
      </c>
      <c r="G6" s="9">
        <v>0.28051639046839999</v>
      </c>
      <c r="H6" s="9">
        <v>0.32935376517370002</v>
      </c>
      <c r="I6" s="9">
        <v>0.32630330518820011</v>
      </c>
      <c r="J6" s="9">
        <v>0.24379405385190001</v>
      </c>
      <c r="K6" s="9">
        <v>0.21588974585910001</v>
      </c>
      <c r="L6" s="9">
        <v>0.36388287399070002</v>
      </c>
      <c r="M6" s="9">
        <v>0.34021338749989999</v>
      </c>
      <c r="N6" s="9">
        <v>0.1350394907337</v>
      </c>
      <c r="O6" s="9">
        <v>0.33955703492020001</v>
      </c>
      <c r="P6" s="9">
        <v>0.36664497026440002</v>
      </c>
      <c r="Q6" s="9">
        <v>0.31592949673670001</v>
      </c>
      <c r="R6" s="9">
        <v>0.15730637423159999</v>
      </c>
      <c r="S6" s="9">
        <v>0.14982067080350001</v>
      </c>
      <c r="T6" s="9">
        <v>0.33462353789499999</v>
      </c>
      <c r="U6" s="9">
        <v>0.36465253872350001</v>
      </c>
      <c r="V6" s="9">
        <v>0.68614880966749991</v>
      </c>
      <c r="W6" s="9">
        <v>0.51912559450899998</v>
      </c>
      <c r="X6" s="9">
        <v>0.4509628454654</v>
      </c>
      <c r="Y6" s="9">
        <v>0.35525518243729998</v>
      </c>
      <c r="Z6" s="9">
        <v>0.26792872910249999</v>
      </c>
      <c r="AA6" s="9">
        <v>0.1092171239721</v>
      </c>
      <c r="AB6" s="9">
        <v>0.1315291537346</v>
      </c>
      <c r="AC6" s="9">
        <v>0.43991064783299999</v>
      </c>
      <c r="AD6" s="9">
        <v>0.6146202415166</v>
      </c>
      <c r="AE6" s="9">
        <v>0.37987069378639998</v>
      </c>
      <c r="AF6" s="9">
        <v>0.19314515115860001</v>
      </c>
      <c r="AG6" s="9">
        <v>8.7445267960769998E-2</v>
      </c>
      <c r="AH6" s="9">
        <v>0.71468265105100004</v>
      </c>
      <c r="AI6" s="9">
        <v>1</v>
      </c>
      <c r="AJ6" s="9">
        <v>1</v>
      </c>
      <c r="AK6" s="9">
        <v>1</v>
      </c>
      <c r="AL6" s="9">
        <v>0</v>
      </c>
      <c r="AM6" s="9">
        <v>0</v>
      </c>
      <c r="AN6" s="9">
        <v>0</v>
      </c>
      <c r="AO6" s="9">
        <v>0</v>
      </c>
      <c r="AP6" s="9">
        <v>0</v>
      </c>
      <c r="AQ6" s="9">
        <v>0</v>
      </c>
      <c r="AR6" s="9">
        <v>0</v>
      </c>
      <c r="AS6" s="8"/>
    </row>
    <row r="7" spans="1:45" x14ac:dyDescent="0.2">
      <c r="A7" s="24"/>
      <c r="B7" s="24"/>
      <c r="C7" s="10">
        <v>198</v>
      </c>
      <c r="D7" s="10">
        <v>22</v>
      </c>
      <c r="E7" s="10">
        <v>33</v>
      </c>
      <c r="F7" s="10">
        <v>29</v>
      </c>
      <c r="G7" s="10">
        <v>38</v>
      </c>
      <c r="H7" s="10">
        <v>73</v>
      </c>
      <c r="I7" s="10">
        <v>113</v>
      </c>
      <c r="J7" s="10">
        <v>83</v>
      </c>
      <c r="K7" s="10">
        <v>73</v>
      </c>
      <c r="L7" s="10">
        <v>83</v>
      </c>
      <c r="M7" s="10">
        <v>39</v>
      </c>
      <c r="N7" s="10">
        <v>2</v>
      </c>
      <c r="O7" s="10">
        <v>17</v>
      </c>
      <c r="P7" s="10">
        <v>11</v>
      </c>
      <c r="Q7" s="10">
        <v>40</v>
      </c>
      <c r="R7" s="10">
        <v>13</v>
      </c>
      <c r="S7" s="10">
        <v>19</v>
      </c>
      <c r="T7" s="10">
        <v>55</v>
      </c>
      <c r="U7" s="10">
        <v>43</v>
      </c>
      <c r="V7" s="10">
        <v>40</v>
      </c>
      <c r="W7" s="10">
        <v>26</v>
      </c>
      <c r="X7" s="10">
        <v>17</v>
      </c>
      <c r="Y7" s="10">
        <v>45</v>
      </c>
      <c r="Z7" s="10">
        <v>29</v>
      </c>
      <c r="AA7" s="10">
        <v>9</v>
      </c>
      <c r="AB7" s="10">
        <v>32</v>
      </c>
      <c r="AC7" s="10">
        <v>20</v>
      </c>
      <c r="AD7" s="10">
        <v>66</v>
      </c>
      <c r="AE7" s="10">
        <v>50</v>
      </c>
      <c r="AF7" s="10">
        <v>44</v>
      </c>
      <c r="AG7" s="10">
        <v>14</v>
      </c>
      <c r="AH7" s="10">
        <v>4</v>
      </c>
      <c r="AI7" s="10">
        <v>144</v>
      </c>
      <c r="AJ7" s="10">
        <v>40</v>
      </c>
      <c r="AK7" s="10">
        <v>14</v>
      </c>
      <c r="AL7" s="10">
        <v>0</v>
      </c>
      <c r="AM7" s="10">
        <v>0</v>
      </c>
      <c r="AN7" s="10">
        <v>0</v>
      </c>
      <c r="AO7" s="10">
        <v>0</v>
      </c>
      <c r="AP7" s="10">
        <v>0</v>
      </c>
      <c r="AQ7" s="10">
        <v>0</v>
      </c>
      <c r="AR7" s="10">
        <v>0</v>
      </c>
      <c r="AS7" s="8"/>
    </row>
    <row r="8" spans="1:45" x14ac:dyDescent="0.2">
      <c r="A8" s="24"/>
      <c r="B8" s="24"/>
      <c r="C8" s="11" t="s">
        <v>118</v>
      </c>
      <c r="D8" s="11"/>
      <c r="E8" s="11"/>
      <c r="F8" s="11"/>
      <c r="G8" s="11"/>
      <c r="H8" s="11"/>
      <c r="I8" s="12" t="s">
        <v>125</v>
      </c>
      <c r="J8" s="11"/>
      <c r="K8" s="11"/>
      <c r="L8" s="12" t="s">
        <v>119</v>
      </c>
      <c r="M8" s="11"/>
      <c r="N8" s="11"/>
      <c r="O8" s="11"/>
      <c r="P8" s="11"/>
      <c r="Q8" s="11"/>
      <c r="R8" s="11"/>
      <c r="S8" s="11"/>
      <c r="T8" s="11"/>
      <c r="U8" s="12" t="s">
        <v>124</v>
      </c>
      <c r="V8" s="12" t="s">
        <v>321</v>
      </c>
      <c r="W8" s="12" t="s">
        <v>358</v>
      </c>
      <c r="X8" s="12" t="s">
        <v>277</v>
      </c>
      <c r="Y8" s="12" t="s">
        <v>277</v>
      </c>
      <c r="Z8" s="11"/>
      <c r="AA8" s="11"/>
      <c r="AB8" s="11"/>
      <c r="AC8" s="12" t="s">
        <v>123</v>
      </c>
      <c r="AD8" s="12" t="s">
        <v>296</v>
      </c>
      <c r="AE8" s="12" t="s">
        <v>262</v>
      </c>
      <c r="AF8" s="11"/>
      <c r="AG8" s="11"/>
      <c r="AH8" s="12" t="s">
        <v>262</v>
      </c>
      <c r="AI8" s="12" t="s">
        <v>485</v>
      </c>
      <c r="AJ8" s="12" t="s">
        <v>485</v>
      </c>
      <c r="AK8" s="12" t="s">
        <v>485</v>
      </c>
      <c r="AL8" s="11"/>
      <c r="AM8" s="11"/>
      <c r="AN8" s="11"/>
      <c r="AO8" s="11"/>
      <c r="AP8" s="11"/>
      <c r="AQ8" s="11"/>
      <c r="AR8" s="11"/>
      <c r="AS8" s="8"/>
    </row>
    <row r="9" spans="1:45" x14ac:dyDescent="0.2">
      <c r="A9" s="26"/>
      <c r="B9" s="23" t="s">
        <v>486</v>
      </c>
      <c r="C9" s="9">
        <v>7.49739714522E-2</v>
      </c>
      <c r="D9" s="9">
        <v>3.9188550352970003E-2</v>
      </c>
      <c r="E9" s="9">
        <v>4.1743298102070003E-2</v>
      </c>
      <c r="F9" s="9">
        <v>7.0909240100250001E-2</v>
      </c>
      <c r="G9" s="9">
        <v>0.1081923655998</v>
      </c>
      <c r="H9" s="9">
        <v>9.5773306770119998E-2</v>
      </c>
      <c r="I9" s="9">
        <v>7.3758683878519998E-2</v>
      </c>
      <c r="J9" s="9">
        <v>7.7924101157820003E-2</v>
      </c>
      <c r="K9" s="9">
        <v>6.4635441290449999E-2</v>
      </c>
      <c r="L9" s="9">
        <v>7.1061630015400001E-2</v>
      </c>
      <c r="M9" s="9">
        <v>8.6780591769330007E-2</v>
      </c>
      <c r="N9" s="9">
        <v>0.19257617235169999</v>
      </c>
      <c r="O9" s="9">
        <v>7.9068353119510007E-2</v>
      </c>
      <c r="P9" s="9">
        <v>0.1210781254471</v>
      </c>
      <c r="Q9" s="9">
        <v>8.9749924721460012E-2</v>
      </c>
      <c r="R9" s="9">
        <v>4.0058314470529988E-2</v>
      </c>
      <c r="S9" s="9">
        <v>9.1182964275800013E-2</v>
      </c>
      <c r="T9" s="9">
        <v>7.7578442321260002E-2</v>
      </c>
      <c r="U9" s="9">
        <v>4.963632082115E-2</v>
      </c>
      <c r="V9" s="9">
        <v>5.1739692552849999E-2</v>
      </c>
      <c r="W9" s="9">
        <v>0.14011428151200001</v>
      </c>
      <c r="X9" s="9">
        <v>7.1211471816120003E-2</v>
      </c>
      <c r="Y9" s="9">
        <v>7.7640227329489997E-2</v>
      </c>
      <c r="Z9" s="9">
        <v>9.5807452237550009E-2</v>
      </c>
      <c r="AA9" s="9">
        <v>0.1026606373152</v>
      </c>
      <c r="AB9" s="9">
        <v>4.3847119887919998E-2</v>
      </c>
      <c r="AC9" s="9">
        <v>0.2163558508874</v>
      </c>
      <c r="AD9" s="9">
        <v>7.9878593079209997E-2</v>
      </c>
      <c r="AE9" s="9">
        <v>7.1275760031380003E-2</v>
      </c>
      <c r="AF9" s="9">
        <v>8.9933097456470004E-2</v>
      </c>
      <c r="AG9" s="9">
        <v>2.0364649455189999E-2</v>
      </c>
      <c r="AH9" s="9">
        <v>0</v>
      </c>
      <c r="AI9" s="9">
        <v>0</v>
      </c>
      <c r="AJ9" s="9">
        <v>0</v>
      </c>
      <c r="AK9" s="9">
        <v>0</v>
      </c>
      <c r="AL9" s="9">
        <v>0.45646986328619998</v>
      </c>
      <c r="AM9" s="9">
        <v>0.2780653453659</v>
      </c>
      <c r="AN9" s="9">
        <v>0.40427421600859997</v>
      </c>
      <c r="AO9" s="9">
        <v>0</v>
      </c>
      <c r="AP9" s="9">
        <v>0</v>
      </c>
      <c r="AQ9" s="9">
        <v>0</v>
      </c>
      <c r="AR9" s="9">
        <v>0</v>
      </c>
      <c r="AS9" s="8"/>
    </row>
    <row r="10" spans="1:45" x14ac:dyDescent="0.2">
      <c r="A10" s="24"/>
      <c r="B10" s="24"/>
      <c r="C10" s="10">
        <v>56</v>
      </c>
      <c r="D10" s="10">
        <v>1</v>
      </c>
      <c r="E10" s="10">
        <v>8</v>
      </c>
      <c r="F10" s="10">
        <v>7</v>
      </c>
      <c r="G10" s="10">
        <v>18</v>
      </c>
      <c r="H10" s="10">
        <v>22</v>
      </c>
      <c r="I10" s="10">
        <v>34</v>
      </c>
      <c r="J10" s="10">
        <v>22</v>
      </c>
      <c r="K10" s="10">
        <v>21</v>
      </c>
      <c r="L10" s="10">
        <v>19</v>
      </c>
      <c r="M10" s="10">
        <v>12</v>
      </c>
      <c r="N10" s="10">
        <v>2</v>
      </c>
      <c r="O10" s="10">
        <v>2</v>
      </c>
      <c r="P10" s="10">
        <v>4</v>
      </c>
      <c r="Q10" s="10">
        <v>12</v>
      </c>
      <c r="R10" s="10">
        <v>4</v>
      </c>
      <c r="S10" s="10">
        <v>9</v>
      </c>
      <c r="T10" s="10">
        <v>17</v>
      </c>
      <c r="U10" s="10">
        <v>8</v>
      </c>
      <c r="V10" s="10">
        <v>3</v>
      </c>
      <c r="W10" s="10">
        <v>2</v>
      </c>
      <c r="X10" s="10">
        <v>2</v>
      </c>
      <c r="Y10" s="10">
        <v>9</v>
      </c>
      <c r="Z10" s="10">
        <v>15</v>
      </c>
      <c r="AA10" s="10">
        <v>9</v>
      </c>
      <c r="AB10" s="10">
        <v>16</v>
      </c>
      <c r="AC10" s="10">
        <v>6</v>
      </c>
      <c r="AD10" s="10">
        <v>5</v>
      </c>
      <c r="AE10" s="10">
        <v>11</v>
      </c>
      <c r="AF10" s="10">
        <v>29</v>
      </c>
      <c r="AG10" s="10">
        <v>5</v>
      </c>
      <c r="AH10" s="10">
        <v>0</v>
      </c>
      <c r="AI10" s="10">
        <v>0</v>
      </c>
      <c r="AJ10" s="10">
        <v>0</v>
      </c>
      <c r="AK10" s="10">
        <v>0</v>
      </c>
      <c r="AL10" s="10">
        <v>12</v>
      </c>
      <c r="AM10" s="10">
        <v>29</v>
      </c>
      <c r="AN10" s="10">
        <v>15</v>
      </c>
      <c r="AO10" s="10">
        <v>0</v>
      </c>
      <c r="AP10" s="10">
        <v>0</v>
      </c>
      <c r="AQ10" s="10">
        <v>0</v>
      </c>
      <c r="AR10" s="10">
        <v>0</v>
      </c>
      <c r="AS10" s="8"/>
    </row>
    <row r="11" spans="1:45" x14ac:dyDescent="0.2">
      <c r="A11" s="24"/>
      <c r="B11" s="24"/>
      <c r="C11" s="11" t="s">
        <v>118</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2" t="s">
        <v>123</v>
      </c>
      <c r="AD11" s="11"/>
      <c r="AE11" s="11"/>
      <c r="AF11" s="12" t="s">
        <v>124</v>
      </c>
      <c r="AG11" s="11"/>
      <c r="AH11" s="11"/>
      <c r="AI11" s="11"/>
      <c r="AJ11" s="11"/>
      <c r="AK11" s="11"/>
      <c r="AL11" s="12" t="s">
        <v>487</v>
      </c>
      <c r="AM11" s="12" t="s">
        <v>488</v>
      </c>
      <c r="AN11" s="12" t="s">
        <v>488</v>
      </c>
      <c r="AO11" s="11"/>
      <c r="AP11" s="11"/>
      <c r="AQ11" s="11"/>
      <c r="AR11" s="11"/>
      <c r="AS11" s="8"/>
    </row>
    <row r="12" spans="1:45" x14ac:dyDescent="0.2">
      <c r="A12" s="26"/>
      <c r="B12" s="23" t="s">
        <v>489</v>
      </c>
      <c r="C12" s="9">
        <v>7.2258751752060008E-2</v>
      </c>
      <c r="D12" s="9">
        <v>5.7808645939690012E-2</v>
      </c>
      <c r="E12" s="9">
        <v>4.2869660316999993E-2</v>
      </c>
      <c r="F12" s="9">
        <v>6.4573363772609998E-2</v>
      </c>
      <c r="G12" s="9">
        <v>6.7149442940869997E-2</v>
      </c>
      <c r="H12" s="9">
        <v>9.9789254722499998E-2</v>
      </c>
      <c r="I12" s="9">
        <v>9.620838751458001E-2</v>
      </c>
      <c r="J12" s="9">
        <v>4.3128501181419997E-2</v>
      </c>
      <c r="K12" s="9">
        <v>0.1056579627632</v>
      </c>
      <c r="L12" s="9">
        <v>4.7034890938149998E-2</v>
      </c>
      <c r="M12" s="9">
        <v>4.3800658888209998E-2</v>
      </c>
      <c r="N12" s="9">
        <v>0</v>
      </c>
      <c r="O12" s="9">
        <v>4.0172156920139999E-2</v>
      </c>
      <c r="P12" s="9">
        <v>7.653760784003999E-2</v>
      </c>
      <c r="Q12" s="9">
        <v>9.7071942824149993E-2</v>
      </c>
      <c r="R12" s="9">
        <v>8.8490814254999994E-2</v>
      </c>
      <c r="S12" s="9">
        <v>5.0882271949880001E-2</v>
      </c>
      <c r="T12" s="9">
        <v>7.8046583118359991E-2</v>
      </c>
      <c r="U12" s="9">
        <v>5.9390697940120002E-2</v>
      </c>
      <c r="V12" s="9">
        <v>5.9750997287609998E-2</v>
      </c>
      <c r="W12" s="9">
        <v>0.1048426941936</v>
      </c>
      <c r="X12" s="9">
        <v>6.4079942746910007E-2</v>
      </c>
      <c r="Y12" s="9">
        <v>6.6483080049629995E-2</v>
      </c>
      <c r="Z12" s="9">
        <v>3.6446735877860001E-2</v>
      </c>
      <c r="AA12" s="9">
        <v>0.1011047065516</v>
      </c>
      <c r="AB12" s="9">
        <v>8.9916858342529993E-2</v>
      </c>
      <c r="AC12" s="9">
        <v>3.4247362589989998E-2</v>
      </c>
      <c r="AD12" s="9">
        <v>8.0056827310909989E-2</v>
      </c>
      <c r="AE12" s="9">
        <v>8.6219616806470001E-2</v>
      </c>
      <c r="AF12" s="9">
        <v>8.8039857010339992E-2</v>
      </c>
      <c r="AG12" s="9">
        <v>4.5775021158369997E-2</v>
      </c>
      <c r="AH12" s="9">
        <v>0</v>
      </c>
      <c r="AI12" s="9">
        <v>0</v>
      </c>
      <c r="AJ12" s="9">
        <v>0</v>
      </c>
      <c r="AK12" s="9">
        <v>0</v>
      </c>
      <c r="AL12" s="9">
        <v>0.26198933228810001</v>
      </c>
      <c r="AM12" s="9">
        <v>0.37344432273150002</v>
      </c>
      <c r="AN12" s="9">
        <v>0.24811064479930001</v>
      </c>
      <c r="AO12" s="9">
        <v>0</v>
      </c>
      <c r="AP12" s="9">
        <v>0</v>
      </c>
      <c r="AQ12" s="9">
        <v>0</v>
      </c>
      <c r="AR12" s="9">
        <v>0</v>
      </c>
      <c r="AS12" s="8"/>
    </row>
    <row r="13" spans="1:45" x14ac:dyDescent="0.2">
      <c r="A13" s="24"/>
      <c r="B13" s="24"/>
      <c r="C13" s="10">
        <v>56</v>
      </c>
      <c r="D13" s="10">
        <v>4</v>
      </c>
      <c r="E13" s="10">
        <v>7</v>
      </c>
      <c r="F13" s="10">
        <v>11</v>
      </c>
      <c r="G13" s="10">
        <v>11</v>
      </c>
      <c r="H13" s="10">
        <v>21</v>
      </c>
      <c r="I13" s="10">
        <v>39</v>
      </c>
      <c r="J13" s="10">
        <v>16</v>
      </c>
      <c r="K13" s="10">
        <v>35</v>
      </c>
      <c r="L13" s="10">
        <v>14</v>
      </c>
      <c r="M13" s="10">
        <v>7</v>
      </c>
      <c r="N13" s="10">
        <v>0</v>
      </c>
      <c r="O13" s="10">
        <v>2</v>
      </c>
      <c r="P13" s="10">
        <v>2</v>
      </c>
      <c r="Q13" s="10">
        <v>14</v>
      </c>
      <c r="R13" s="10">
        <v>7</v>
      </c>
      <c r="S13" s="10">
        <v>7</v>
      </c>
      <c r="T13" s="10">
        <v>14</v>
      </c>
      <c r="U13" s="10">
        <v>10</v>
      </c>
      <c r="V13" s="10">
        <v>3</v>
      </c>
      <c r="W13" s="10">
        <v>4</v>
      </c>
      <c r="X13" s="10">
        <v>2</v>
      </c>
      <c r="Y13" s="10">
        <v>9</v>
      </c>
      <c r="Z13" s="10">
        <v>7</v>
      </c>
      <c r="AA13" s="10">
        <v>7</v>
      </c>
      <c r="AB13" s="10">
        <v>24</v>
      </c>
      <c r="AC13" s="10">
        <v>1</v>
      </c>
      <c r="AD13" s="10">
        <v>8</v>
      </c>
      <c r="AE13" s="10">
        <v>14</v>
      </c>
      <c r="AF13" s="10">
        <v>25</v>
      </c>
      <c r="AG13" s="10">
        <v>8</v>
      </c>
      <c r="AH13" s="10">
        <v>0</v>
      </c>
      <c r="AI13" s="10">
        <v>0</v>
      </c>
      <c r="AJ13" s="10">
        <v>0</v>
      </c>
      <c r="AK13" s="10">
        <v>0</v>
      </c>
      <c r="AL13" s="10">
        <v>8</v>
      </c>
      <c r="AM13" s="10">
        <v>37</v>
      </c>
      <c r="AN13" s="10">
        <v>11</v>
      </c>
      <c r="AO13" s="10">
        <v>0</v>
      </c>
      <c r="AP13" s="10">
        <v>0</v>
      </c>
      <c r="AQ13" s="10">
        <v>0</v>
      </c>
      <c r="AR13" s="10">
        <v>0</v>
      </c>
      <c r="AS13" s="8"/>
    </row>
    <row r="14" spans="1:45" x14ac:dyDescent="0.2">
      <c r="A14" s="24"/>
      <c r="B14" s="24"/>
      <c r="C14" s="11" t="s">
        <v>118</v>
      </c>
      <c r="D14" s="11"/>
      <c r="E14" s="11"/>
      <c r="F14" s="11"/>
      <c r="G14" s="11"/>
      <c r="H14" s="11"/>
      <c r="I14" s="12" t="s">
        <v>125</v>
      </c>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2" t="s">
        <v>488</v>
      </c>
      <c r="AM14" s="12" t="s">
        <v>488</v>
      </c>
      <c r="AN14" s="12" t="s">
        <v>488</v>
      </c>
      <c r="AO14" s="11"/>
      <c r="AP14" s="11"/>
      <c r="AQ14" s="11"/>
      <c r="AR14" s="11"/>
      <c r="AS14" s="8"/>
    </row>
    <row r="15" spans="1:45" x14ac:dyDescent="0.2">
      <c r="A15" s="26"/>
      <c r="B15" s="23" t="s">
        <v>490</v>
      </c>
      <c r="C15" s="9">
        <v>1.3173162838939999E-2</v>
      </c>
      <c r="D15" s="9">
        <v>1.6873351438380001E-2</v>
      </c>
      <c r="E15" s="9">
        <v>2.5900425541520002E-3</v>
      </c>
      <c r="F15" s="9">
        <v>2.7338974851720001E-3</v>
      </c>
      <c r="G15" s="9">
        <v>4.2013947341319998E-3</v>
      </c>
      <c r="H15" s="9">
        <v>3.0270887857570001E-2</v>
      </c>
      <c r="I15" s="9">
        <v>1.9802145986509999E-2</v>
      </c>
      <c r="J15" s="9">
        <v>5.7847460343949993E-3</v>
      </c>
      <c r="K15" s="9">
        <v>1.252325576941E-2</v>
      </c>
      <c r="L15" s="9">
        <v>1.0645383377720001E-2</v>
      </c>
      <c r="M15" s="9">
        <v>2.0166814424020001E-2</v>
      </c>
      <c r="N15" s="9">
        <v>0</v>
      </c>
      <c r="O15" s="9">
        <v>0</v>
      </c>
      <c r="P15" s="9">
        <v>1.7259818398279999E-2</v>
      </c>
      <c r="Q15" s="9">
        <v>4.2409901933920004E-3</v>
      </c>
      <c r="R15" s="9">
        <v>2.7600064968420001E-2</v>
      </c>
      <c r="S15" s="9">
        <v>2.905886083446E-2</v>
      </c>
      <c r="T15" s="9">
        <v>9.6339394500040004E-3</v>
      </c>
      <c r="U15" s="9">
        <v>8.0042223951309992E-3</v>
      </c>
      <c r="V15" s="9">
        <v>1.309776802185E-2</v>
      </c>
      <c r="W15" s="9">
        <v>0</v>
      </c>
      <c r="X15" s="9">
        <v>0</v>
      </c>
      <c r="Y15" s="9">
        <v>0</v>
      </c>
      <c r="Z15" s="9">
        <v>2.2739750585970001E-2</v>
      </c>
      <c r="AA15" s="9">
        <v>3.1377904340570001E-2</v>
      </c>
      <c r="AB15" s="9">
        <v>1.4857472611619999E-2</v>
      </c>
      <c r="AC15" s="9">
        <v>0</v>
      </c>
      <c r="AD15" s="9">
        <v>7.084699796482E-3</v>
      </c>
      <c r="AE15" s="9">
        <v>2.3649464925930001E-2</v>
      </c>
      <c r="AF15" s="9">
        <v>2.1479368492340001E-2</v>
      </c>
      <c r="AG15" s="9">
        <v>0</v>
      </c>
      <c r="AH15" s="9">
        <v>0</v>
      </c>
      <c r="AI15" s="9">
        <v>0</v>
      </c>
      <c r="AJ15" s="9">
        <v>0</v>
      </c>
      <c r="AK15" s="9">
        <v>0</v>
      </c>
      <c r="AL15" s="9">
        <v>0</v>
      </c>
      <c r="AM15" s="9">
        <v>0</v>
      </c>
      <c r="AN15" s="9">
        <v>0</v>
      </c>
      <c r="AO15" s="9">
        <v>0</v>
      </c>
      <c r="AP15" s="9">
        <v>0.35930349236260001</v>
      </c>
      <c r="AQ15" s="9">
        <v>0.39522117931360001</v>
      </c>
      <c r="AR15" s="9">
        <v>0</v>
      </c>
      <c r="AS15" s="8"/>
    </row>
    <row r="16" spans="1:45" x14ac:dyDescent="0.2">
      <c r="A16" s="24"/>
      <c r="B16" s="24"/>
      <c r="C16" s="10">
        <v>10</v>
      </c>
      <c r="D16" s="10">
        <v>1</v>
      </c>
      <c r="E16" s="10">
        <v>1</v>
      </c>
      <c r="F16" s="10">
        <v>1</v>
      </c>
      <c r="G16" s="10">
        <v>1</v>
      </c>
      <c r="H16" s="10">
        <v>6</v>
      </c>
      <c r="I16" s="10">
        <v>7</v>
      </c>
      <c r="J16" s="10">
        <v>3</v>
      </c>
      <c r="K16" s="10">
        <v>4</v>
      </c>
      <c r="L16" s="10">
        <v>4</v>
      </c>
      <c r="M16" s="10">
        <v>2</v>
      </c>
      <c r="N16" s="10">
        <v>0</v>
      </c>
      <c r="O16" s="10">
        <v>0</v>
      </c>
      <c r="P16" s="10">
        <v>1</v>
      </c>
      <c r="Q16" s="10">
        <v>1</v>
      </c>
      <c r="R16" s="10">
        <v>1</v>
      </c>
      <c r="S16" s="10">
        <v>4</v>
      </c>
      <c r="T16" s="10">
        <v>2</v>
      </c>
      <c r="U16" s="10">
        <v>1</v>
      </c>
      <c r="V16" s="10">
        <v>1</v>
      </c>
      <c r="W16" s="10">
        <v>0</v>
      </c>
      <c r="X16" s="10">
        <v>0</v>
      </c>
      <c r="Y16" s="10">
        <v>0</v>
      </c>
      <c r="Z16" s="10">
        <v>3</v>
      </c>
      <c r="AA16" s="10">
        <v>1</v>
      </c>
      <c r="AB16" s="10">
        <v>5</v>
      </c>
      <c r="AC16" s="10">
        <v>0</v>
      </c>
      <c r="AD16" s="10">
        <v>1</v>
      </c>
      <c r="AE16" s="10">
        <v>3</v>
      </c>
      <c r="AF16" s="10">
        <v>6</v>
      </c>
      <c r="AG16" s="10">
        <v>0</v>
      </c>
      <c r="AH16" s="10">
        <v>0</v>
      </c>
      <c r="AI16" s="10">
        <v>0</v>
      </c>
      <c r="AJ16" s="10">
        <v>0</v>
      </c>
      <c r="AK16" s="10">
        <v>0</v>
      </c>
      <c r="AL16" s="10">
        <v>0</v>
      </c>
      <c r="AM16" s="10">
        <v>0</v>
      </c>
      <c r="AN16" s="10">
        <v>0</v>
      </c>
      <c r="AO16" s="10">
        <v>0</v>
      </c>
      <c r="AP16" s="10">
        <v>7</v>
      </c>
      <c r="AQ16" s="10">
        <v>3</v>
      </c>
      <c r="AR16" s="10">
        <v>0</v>
      </c>
      <c r="AS16" s="8"/>
    </row>
    <row r="17" spans="1:45" x14ac:dyDescent="0.2">
      <c r="A17" s="24"/>
      <c r="B17" s="24"/>
      <c r="C17" s="11" t="s">
        <v>118</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2" t="s">
        <v>491</v>
      </c>
      <c r="AQ17" s="12" t="s">
        <v>492</v>
      </c>
      <c r="AR17" s="11"/>
      <c r="AS17" s="8"/>
    </row>
    <row r="18" spans="1:45" x14ac:dyDescent="0.2">
      <c r="A18" s="26"/>
      <c r="B18" s="23" t="s">
        <v>493</v>
      </c>
      <c r="C18" s="9">
        <v>7.4685026822849998E-2</v>
      </c>
      <c r="D18" s="9">
        <v>7.8377100705940006E-2</v>
      </c>
      <c r="E18" s="9">
        <v>3.851089709161E-2</v>
      </c>
      <c r="F18" s="9">
        <v>5.6577819153730002E-2</v>
      </c>
      <c r="G18" s="9">
        <v>0.1113333708686</v>
      </c>
      <c r="H18" s="9">
        <v>7.9305021851480001E-2</v>
      </c>
      <c r="I18" s="9">
        <v>7.1852543016290002E-2</v>
      </c>
      <c r="J18" s="9">
        <v>7.6552480451879998E-2</v>
      </c>
      <c r="K18" s="9">
        <v>7.2592201677609991E-2</v>
      </c>
      <c r="L18" s="9">
        <v>6.9194969991810004E-2</v>
      </c>
      <c r="M18" s="9">
        <v>8.0529010096919998E-2</v>
      </c>
      <c r="N18" s="9">
        <v>0.1478890351645</v>
      </c>
      <c r="O18" s="9">
        <v>0.1510387836041</v>
      </c>
      <c r="P18" s="9">
        <v>4.7118759015040007E-2</v>
      </c>
      <c r="Q18" s="9">
        <v>5.8577078613470002E-2</v>
      </c>
      <c r="R18" s="9">
        <v>4.2681156570080002E-2</v>
      </c>
      <c r="S18" s="9">
        <v>0.1115317373701</v>
      </c>
      <c r="T18" s="9">
        <v>3.9099387018340002E-2</v>
      </c>
      <c r="U18" s="9">
        <v>9.9118320327850007E-2</v>
      </c>
      <c r="V18" s="9">
        <v>0.1019409725016</v>
      </c>
      <c r="W18" s="9">
        <v>0.1351220978215</v>
      </c>
      <c r="X18" s="9">
        <v>4.3230746139419997E-2</v>
      </c>
      <c r="Y18" s="9">
        <v>0.1114729075467</v>
      </c>
      <c r="Z18" s="9">
        <v>7.1019074943609997E-2</v>
      </c>
      <c r="AA18" s="9">
        <v>2.149305978873E-2</v>
      </c>
      <c r="AB18" s="9">
        <v>5.5375605898190003E-2</v>
      </c>
      <c r="AC18" s="9">
        <v>0.12679420871450001</v>
      </c>
      <c r="AD18" s="9">
        <v>7.7643444920020011E-2</v>
      </c>
      <c r="AE18" s="9">
        <v>0.12486392307249999</v>
      </c>
      <c r="AF18" s="9">
        <v>7.6515948080329993E-2</v>
      </c>
      <c r="AG18" s="9">
        <v>1.461288764065E-2</v>
      </c>
      <c r="AH18" s="9">
        <v>0</v>
      </c>
      <c r="AI18" s="9">
        <v>0</v>
      </c>
      <c r="AJ18" s="9">
        <v>0</v>
      </c>
      <c r="AK18" s="9">
        <v>0</v>
      </c>
      <c r="AL18" s="9">
        <v>0.28154080442579998</v>
      </c>
      <c r="AM18" s="9">
        <v>0.34849033190250001</v>
      </c>
      <c r="AN18" s="9">
        <v>0.34761513919210002</v>
      </c>
      <c r="AO18" s="9">
        <v>0</v>
      </c>
      <c r="AP18" s="9">
        <v>0</v>
      </c>
      <c r="AQ18" s="9">
        <v>0</v>
      </c>
      <c r="AR18" s="9">
        <v>0</v>
      </c>
      <c r="AS18" s="8"/>
    </row>
    <row r="19" spans="1:45" x14ac:dyDescent="0.2">
      <c r="A19" s="24"/>
      <c r="B19" s="24"/>
      <c r="C19" s="10">
        <v>46</v>
      </c>
      <c r="D19" s="10">
        <v>2</v>
      </c>
      <c r="E19" s="10">
        <v>4</v>
      </c>
      <c r="F19" s="10">
        <v>8</v>
      </c>
      <c r="G19" s="10">
        <v>13</v>
      </c>
      <c r="H19" s="10">
        <v>19</v>
      </c>
      <c r="I19" s="10">
        <v>26</v>
      </c>
      <c r="J19" s="10">
        <v>19</v>
      </c>
      <c r="K19" s="10">
        <v>24</v>
      </c>
      <c r="L19" s="10">
        <v>13</v>
      </c>
      <c r="M19" s="10">
        <v>7</v>
      </c>
      <c r="N19" s="10">
        <v>1</v>
      </c>
      <c r="O19" s="10">
        <v>6</v>
      </c>
      <c r="P19" s="10">
        <v>3</v>
      </c>
      <c r="Q19" s="10">
        <v>11</v>
      </c>
      <c r="R19" s="10">
        <v>4</v>
      </c>
      <c r="S19" s="10">
        <v>7</v>
      </c>
      <c r="T19" s="10">
        <v>6</v>
      </c>
      <c r="U19" s="10">
        <v>9</v>
      </c>
      <c r="V19" s="10">
        <v>5</v>
      </c>
      <c r="W19" s="10">
        <v>2</v>
      </c>
      <c r="X19" s="10">
        <v>2</v>
      </c>
      <c r="Y19" s="10">
        <v>10</v>
      </c>
      <c r="Z19" s="10">
        <v>8</v>
      </c>
      <c r="AA19" s="10">
        <v>2</v>
      </c>
      <c r="AB19" s="10">
        <v>17</v>
      </c>
      <c r="AC19" s="10">
        <v>5</v>
      </c>
      <c r="AD19" s="10">
        <v>6</v>
      </c>
      <c r="AE19" s="10">
        <v>12</v>
      </c>
      <c r="AF19" s="10">
        <v>19</v>
      </c>
      <c r="AG19" s="10">
        <v>4</v>
      </c>
      <c r="AH19" s="10">
        <v>0</v>
      </c>
      <c r="AI19" s="10">
        <v>0</v>
      </c>
      <c r="AJ19" s="10">
        <v>0</v>
      </c>
      <c r="AK19" s="10">
        <v>0</v>
      </c>
      <c r="AL19" s="10">
        <v>9</v>
      </c>
      <c r="AM19" s="10">
        <v>27</v>
      </c>
      <c r="AN19" s="10">
        <v>10</v>
      </c>
      <c r="AO19" s="10">
        <v>0</v>
      </c>
      <c r="AP19" s="10">
        <v>0</v>
      </c>
      <c r="AQ19" s="10">
        <v>0</v>
      </c>
      <c r="AR19" s="10">
        <v>0</v>
      </c>
      <c r="AS19" s="8"/>
    </row>
    <row r="20" spans="1:45" x14ac:dyDescent="0.2">
      <c r="A20" s="24"/>
      <c r="B20" s="24"/>
      <c r="C20" s="11" t="s">
        <v>118</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2" t="s">
        <v>124</v>
      </c>
      <c r="AD20" s="11"/>
      <c r="AE20" s="12" t="s">
        <v>123</v>
      </c>
      <c r="AF20" s="12" t="s">
        <v>124</v>
      </c>
      <c r="AG20" s="11"/>
      <c r="AH20" s="11"/>
      <c r="AI20" s="11"/>
      <c r="AJ20" s="11"/>
      <c r="AK20" s="11"/>
      <c r="AL20" s="12" t="s">
        <v>488</v>
      </c>
      <c r="AM20" s="12" t="s">
        <v>488</v>
      </c>
      <c r="AN20" s="12" t="s">
        <v>488</v>
      </c>
      <c r="AO20" s="11"/>
      <c r="AP20" s="11"/>
      <c r="AQ20" s="11"/>
      <c r="AR20" s="11"/>
      <c r="AS20" s="8"/>
    </row>
    <row r="21" spans="1:45" x14ac:dyDescent="0.2">
      <c r="A21" s="26"/>
      <c r="B21" s="23" t="s">
        <v>494</v>
      </c>
      <c r="C21" s="9">
        <v>1.13704646172E-3</v>
      </c>
      <c r="D21" s="9">
        <v>0</v>
      </c>
      <c r="E21" s="9">
        <v>0</v>
      </c>
      <c r="F21" s="9">
        <v>7.2575892124539998E-3</v>
      </c>
      <c r="G21" s="9">
        <v>0</v>
      </c>
      <c r="H21" s="9">
        <v>0</v>
      </c>
      <c r="I21" s="9">
        <v>2.1413346310200001E-3</v>
      </c>
      <c r="J21" s="9">
        <v>0</v>
      </c>
      <c r="K21" s="9">
        <v>2.4913312449240002E-3</v>
      </c>
      <c r="L21" s="9">
        <v>0</v>
      </c>
      <c r="M21" s="9">
        <v>0</v>
      </c>
      <c r="N21" s="9">
        <v>0</v>
      </c>
      <c r="O21" s="9">
        <v>1.277657133234E-2</v>
      </c>
      <c r="P21" s="9">
        <v>0</v>
      </c>
      <c r="Q21" s="9">
        <v>0</v>
      </c>
      <c r="R21" s="9">
        <v>0</v>
      </c>
      <c r="S21" s="9">
        <v>0</v>
      </c>
      <c r="T21" s="9">
        <v>0</v>
      </c>
      <c r="U21" s="9">
        <v>0</v>
      </c>
      <c r="V21" s="9">
        <v>0</v>
      </c>
      <c r="W21" s="9">
        <v>0</v>
      </c>
      <c r="X21" s="9">
        <v>0</v>
      </c>
      <c r="Y21" s="9">
        <v>5.8425630533359999E-3</v>
      </c>
      <c r="Z21" s="9">
        <v>0</v>
      </c>
      <c r="AA21" s="9">
        <v>0</v>
      </c>
      <c r="AB21" s="9">
        <v>0</v>
      </c>
      <c r="AC21" s="9">
        <v>0</v>
      </c>
      <c r="AD21" s="9">
        <v>0</v>
      </c>
      <c r="AE21" s="9">
        <v>0</v>
      </c>
      <c r="AF21" s="9">
        <v>3.446764994215E-3</v>
      </c>
      <c r="AG21" s="9">
        <v>0</v>
      </c>
      <c r="AH21" s="9">
        <v>0</v>
      </c>
      <c r="AI21" s="9">
        <v>0</v>
      </c>
      <c r="AJ21" s="9">
        <v>0</v>
      </c>
      <c r="AK21" s="9">
        <v>0</v>
      </c>
      <c r="AL21" s="9">
        <v>0</v>
      </c>
      <c r="AM21" s="9">
        <v>0</v>
      </c>
      <c r="AN21" s="9">
        <v>0</v>
      </c>
      <c r="AO21" s="9">
        <v>0</v>
      </c>
      <c r="AP21" s="9">
        <v>3.7866980679730003E-2</v>
      </c>
      <c r="AQ21" s="9">
        <v>0</v>
      </c>
      <c r="AR21" s="9">
        <v>0</v>
      </c>
      <c r="AS21" s="8"/>
    </row>
    <row r="22" spans="1:45" x14ac:dyDescent="0.2">
      <c r="A22" s="24"/>
      <c r="B22" s="24"/>
      <c r="C22" s="10">
        <v>1</v>
      </c>
      <c r="D22" s="10">
        <v>0</v>
      </c>
      <c r="E22" s="10">
        <v>0</v>
      </c>
      <c r="F22" s="10">
        <v>1</v>
      </c>
      <c r="G22" s="10">
        <v>0</v>
      </c>
      <c r="H22" s="10">
        <v>0</v>
      </c>
      <c r="I22" s="10">
        <v>1</v>
      </c>
      <c r="J22" s="10">
        <v>0</v>
      </c>
      <c r="K22" s="10">
        <v>1</v>
      </c>
      <c r="L22" s="10">
        <v>0</v>
      </c>
      <c r="M22" s="10">
        <v>0</v>
      </c>
      <c r="N22" s="10">
        <v>0</v>
      </c>
      <c r="O22" s="10">
        <v>1</v>
      </c>
      <c r="P22" s="10">
        <v>0</v>
      </c>
      <c r="Q22" s="10">
        <v>0</v>
      </c>
      <c r="R22" s="10">
        <v>0</v>
      </c>
      <c r="S22" s="10">
        <v>0</v>
      </c>
      <c r="T22" s="10">
        <v>0</v>
      </c>
      <c r="U22" s="10">
        <v>0</v>
      </c>
      <c r="V22" s="10">
        <v>0</v>
      </c>
      <c r="W22" s="10">
        <v>0</v>
      </c>
      <c r="X22" s="10">
        <v>0</v>
      </c>
      <c r="Y22" s="10">
        <v>1</v>
      </c>
      <c r="Z22" s="10">
        <v>0</v>
      </c>
      <c r="AA22" s="10">
        <v>0</v>
      </c>
      <c r="AB22" s="10">
        <v>0</v>
      </c>
      <c r="AC22" s="10">
        <v>0</v>
      </c>
      <c r="AD22" s="10">
        <v>0</v>
      </c>
      <c r="AE22" s="10">
        <v>0</v>
      </c>
      <c r="AF22" s="10">
        <v>1</v>
      </c>
      <c r="AG22" s="10">
        <v>0</v>
      </c>
      <c r="AH22" s="10">
        <v>0</v>
      </c>
      <c r="AI22" s="10">
        <v>0</v>
      </c>
      <c r="AJ22" s="10">
        <v>0</v>
      </c>
      <c r="AK22" s="10">
        <v>0</v>
      </c>
      <c r="AL22" s="10">
        <v>0</v>
      </c>
      <c r="AM22" s="10">
        <v>0</v>
      </c>
      <c r="AN22" s="10">
        <v>0</v>
      </c>
      <c r="AO22" s="10">
        <v>0</v>
      </c>
      <c r="AP22" s="10">
        <v>1</v>
      </c>
      <c r="AQ22" s="10">
        <v>0</v>
      </c>
      <c r="AR22" s="10">
        <v>0</v>
      </c>
      <c r="AS22" s="8"/>
    </row>
    <row r="23" spans="1:45" x14ac:dyDescent="0.2">
      <c r="A23" s="24"/>
      <c r="B23" s="24"/>
      <c r="C23" s="11" t="s">
        <v>118</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2" t="s">
        <v>164</v>
      </c>
      <c r="AQ23" s="11"/>
      <c r="AR23" s="11"/>
      <c r="AS23" s="8"/>
    </row>
    <row r="24" spans="1:45" x14ac:dyDescent="0.2">
      <c r="A24" s="26"/>
      <c r="B24" s="23" t="s">
        <v>495</v>
      </c>
      <c r="C24" s="9">
        <v>2.443644324024E-2</v>
      </c>
      <c r="D24" s="9">
        <v>0</v>
      </c>
      <c r="E24" s="9">
        <v>2.92867839199E-2</v>
      </c>
      <c r="F24" s="9">
        <v>1.836037577724E-2</v>
      </c>
      <c r="G24" s="9">
        <v>3.827484841513E-2</v>
      </c>
      <c r="H24" s="9">
        <v>3.0042561109129999E-2</v>
      </c>
      <c r="I24" s="9">
        <v>2.666896717762E-2</v>
      </c>
      <c r="J24" s="9">
        <v>2.236051698502E-2</v>
      </c>
      <c r="K24" s="9">
        <v>2.8557126683040002E-2</v>
      </c>
      <c r="L24" s="9">
        <v>2.292449095761E-2</v>
      </c>
      <c r="M24" s="9">
        <v>1.9761336235829999E-2</v>
      </c>
      <c r="N24" s="9">
        <v>0</v>
      </c>
      <c r="O24" s="9">
        <v>9.1358088051929996E-3</v>
      </c>
      <c r="P24" s="9">
        <v>0</v>
      </c>
      <c r="Q24" s="9">
        <v>1.1102689202380001E-2</v>
      </c>
      <c r="R24" s="9">
        <v>4.8322560198950003E-2</v>
      </c>
      <c r="S24" s="9">
        <v>3.4307148167380001E-2</v>
      </c>
      <c r="T24" s="9">
        <v>2.9872272131779998E-2</v>
      </c>
      <c r="U24" s="9">
        <v>2.1858984554940002E-2</v>
      </c>
      <c r="V24" s="9">
        <v>2.7296192189239999E-2</v>
      </c>
      <c r="W24" s="9">
        <v>0</v>
      </c>
      <c r="X24" s="9">
        <v>0</v>
      </c>
      <c r="Y24" s="9">
        <v>2.3330124252149999E-2</v>
      </c>
      <c r="Z24" s="9">
        <v>2.0331722765750002E-2</v>
      </c>
      <c r="AA24" s="9">
        <v>4.7339703595709999E-2</v>
      </c>
      <c r="AB24" s="9">
        <v>3.0153598691190001E-2</v>
      </c>
      <c r="AC24" s="9">
        <v>0</v>
      </c>
      <c r="AD24" s="9">
        <v>0</v>
      </c>
      <c r="AE24" s="9">
        <v>1.8671342655610001E-2</v>
      </c>
      <c r="AF24" s="9">
        <v>2.7679505422249999E-2</v>
      </c>
      <c r="AG24" s="9">
        <v>4.3529371542329998E-2</v>
      </c>
      <c r="AH24" s="9">
        <v>0.1070707133027</v>
      </c>
      <c r="AI24" s="9">
        <v>0</v>
      </c>
      <c r="AJ24" s="9">
        <v>0</v>
      </c>
      <c r="AK24" s="9">
        <v>0</v>
      </c>
      <c r="AL24" s="9">
        <v>0</v>
      </c>
      <c r="AM24" s="9">
        <v>0</v>
      </c>
      <c r="AN24" s="9">
        <v>0</v>
      </c>
      <c r="AO24" s="9">
        <v>1</v>
      </c>
      <c r="AP24" s="9">
        <v>0.60282952695769998</v>
      </c>
      <c r="AQ24" s="9">
        <v>0.60477882068639999</v>
      </c>
      <c r="AR24" s="9">
        <v>0</v>
      </c>
      <c r="AS24" s="8"/>
    </row>
    <row r="25" spans="1:45" x14ac:dyDescent="0.2">
      <c r="A25" s="24"/>
      <c r="B25" s="24"/>
      <c r="C25" s="10">
        <v>22</v>
      </c>
      <c r="D25" s="10">
        <v>0</v>
      </c>
      <c r="E25" s="10">
        <v>5</v>
      </c>
      <c r="F25" s="10">
        <v>3</v>
      </c>
      <c r="G25" s="10">
        <v>6</v>
      </c>
      <c r="H25" s="10">
        <v>8</v>
      </c>
      <c r="I25" s="10">
        <v>13</v>
      </c>
      <c r="J25" s="10">
        <v>9</v>
      </c>
      <c r="K25" s="10">
        <v>13</v>
      </c>
      <c r="L25" s="10">
        <v>6</v>
      </c>
      <c r="M25" s="10">
        <v>3</v>
      </c>
      <c r="N25" s="10">
        <v>0</v>
      </c>
      <c r="O25" s="10">
        <v>1</v>
      </c>
      <c r="P25" s="10">
        <v>0</v>
      </c>
      <c r="Q25" s="10">
        <v>3</v>
      </c>
      <c r="R25" s="10">
        <v>5</v>
      </c>
      <c r="S25" s="10">
        <v>4</v>
      </c>
      <c r="T25" s="10">
        <v>5</v>
      </c>
      <c r="U25" s="10">
        <v>4</v>
      </c>
      <c r="V25" s="10">
        <v>1</v>
      </c>
      <c r="W25" s="10">
        <v>0</v>
      </c>
      <c r="X25" s="10">
        <v>0</v>
      </c>
      <c r="Y25" s="10">
        <v>4</v>
      </c>
      <c r="Z25" s="10">
        <v>2</v>
      </c>
      <c r="AA25" s="10">
        <v>4</v>
      </c>
      <c r="AB25" s="10">
        <v>11</v>
      </c>
      <c r="AC25" s="10">
        <v>0</v>
      </c>
      <c r="AD25" s="10">
        <v>0</v>
      </c>
      <c r="AE25" s="10">
        <v>3</v>
      </c>
      <c r="AF25" s="10">
        <v>8</v>
      </c>
      <c r="AG25" s="10">
        <v>10</v>
      </c>
      <c r="AH25" s="10">
        <v>1</v>
      </c>
      <c r="AI25" s="10">
        <v>0</v>
      </c>
      <c r="AJ25" s="10">
        <v>0</v>
      </c>
      <c r="AK25" s="10">
        <v>0</v>
      </c>
      <c r="AL25" s="10">
        <v>0</v>
      </c>
      <c r="AM25" s="10">
        <v>0</v>
      </c>
      <c r="AN25" s="10">
        <v>0</v>
      </c>
      <c r="AO25" s="10">
        <v>3</v>
      </c>
      <c r="AP25" s="10">
        <v>16</v>
      </c>
      <c r="AQ25" s="10">
        <v>3</v>
      </c>
      <c r="AR25" s="10">
        <v>0</v>
      </c>
      <c r="AS25" s="8"/>
    </row>
    <row r="26" spans="1:45" x14ac:dyDescent="0.2">
      <c r="A26" s="24"/>
      <c r="B26" s="24"/>
      <c r="C26" s="11" t="s">
        <v>118</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2" t="s">
        <v>213</v>
      </c>
      <c r="AI26" s="11"/>
      <c r="AJ26" s="11"/>
      <c r="AK26" s="11"/>
      <c r="AL26" s="11"/>
      <c r="AM26" s="11"/>
      <c r="AN26" s="11"/>
      <c r="AO26" s="12" t="s">
        <v>496</v>
      </c>
      <c r="AP26" s="12" t="s">
        <v>497</v>
      </c>
      <c r="AQ26" s="12" t="s">
        <v>497</v>
      </c>
      <c r="AR26" s="11"/>
      <c r="AS26" s="8"/>
    </row>
    <row r="27" spans="1:45" x14ac:dyDescent="0.2">
      <c r="A27" s="26"/>
      <c r="B27" s="23" t="s">
        <v>498</v>
      </c>
      <c r="C27" s="9">
        <v>0.1755206528462</v>
      </c>
      <c r="D27" s="9">
        <v>0.2398480321324</v>
      </c>
      <c r="E27" s="9">
        <v>0.2617934763575</v>
      </c>
      <c r="F27" s="9">
        <v>0.23395297661129999</v>
      </c>
      <c r="G27" s="9">
        <v>0.1060324537558</v>
      </c>
      <c r="H27" s="9">
        <v>0.1089895428768</v>
      </c>
      <c r="I27" s="9">
        <v>0.11326938904930001</v>
      </c>
      <c r="J27" s="9">
        <v>0.2510730783331</v>
      </c>
      <c r="K27" s="9">
        <v>0.2170530263231</v>
      </c>
      <c r="L27" s="9">
        <v>0.15639779511640001</v>
      </c>
      <c r="M27" s="9">
        <v>0.1065714827495</v>
      </c>
      <c r="N27" s="9">
        <v>0.30056601036890002</v>
      </c>
      <c r="O27" s="9">
        <v>0.1351142376693</v>
      </c>
      <c r="P27" s="9">
        <v>0.11012148003820001</v>
      </c>
      <c r="Q27" s="9">
        <v>0.17893072872019999</v>
      </c>
      <c r="R27" s="9">
        <v>0.2196641986301</v>
      </c>
      <c r="S27" s="9">
        <v>0.24041723928539999</v>
      </c>
      <c r="T27" s="9">
        <v>0.16495174172589999</v>
      </c>
      <c r="U27" s="9">
        <v>0.13855233944770001</v>
      </c>
      <c r="V27" s="9">
        <v>1.49862481123E-2</v>
      </c>
      <c r="W27" s="9">
        <v>3.076566603987E-2</v>
      </c>
      <c r="X27" s="9">
        <v>8.7610929615180008E-2</v>
      </c>
      <c r="Y27" s="9">
        <v>0.10136620559450001</v>
      </c>
      <c r="Z27" s="9">
        <v>0.1603335565316</v>
      </c>
      <c r="AA27" s="9">
        <v>0.2122480542188</v>
      </c>
      <c r="AB27" s="9">
        <v>0.30952695944660003</v>
      </c>
      <c r="AC27" s="9">
        <v>7.2264835051110005E-2</v>
      </c>
      <c r="AD27" s="9">
        <v>4.2178188444439997E-2</v>
      </c>
      <c r="AE27" s="9">
        <v>9.1630815447659997E-2</v>
      </c>
      <c r="AF27" s="9">
        <v>0.14013996155710001</v>
      </c>
      <c r="AG27" s="9">
        <v>0.41078763207109997</v>
      </c>
      <c r="AH27" s="9">
        <v>0</v>
      </c>
      <c r="AI27" s="9">
        <v>0</v>
      </c>
      <c r="AJ27" s="9">
        <v>0</v>
      </c>
      <c r="AK27" s="9">
        <v>0</v>
      </c>
      <c r="AL27" s="9">
        <v>0</v>
      </c>
      <c r="AM27" s="9">
        <v>0</v>
      </c>
      <c r="AN27" s="9">
        <v>0</v>
      </c>
      <c r="AO27" s="9">
        <v>0</v>
      </c>
      <c r="AP27" s="9">
        <v>0</v>
      </c>
      <c r="AQ27" s="9">
        <v>0</v>
      </c>
      <c r="AR27" s="9">
        <v>0.38889473162369997</v>
      </c>
      <c r="AS27" s="8"/>
    </row>
    <row r="28" spans="1:45" x14ac:dyDescent="0.2">
      <c r="A28" s="24"/>
      <c r="B28" s="24"/>
      <c r="C28" s="10">
        <v>137</v>
      </c>
      <c r="D28" s="10">
        <v>18</v>
      </c>
      <c r="E28" s="10">
        <v>37</v>
      </c>
      <c r="F28" s="10">
        <v>34</v>
      </c>
      <c r="G28" s="10">
        <v>19</v>
      </c>
      <c r="H28" s="10">
        <v>27</v>
      </c>
      <c r="I28" s="10">
        <v>52</v>
      </c>
      <c r="J28" s="10">
        <v>85</v>
      </c>
      <c r="K28" s="10">
        <v>82</v>
      </c>
      <c r="L28" s="10">
        <v>35</v>
      </c>
      <c r="M28" s="10">
        <v>17</v>
      </c>
      <c r="N28" s="10">
        <v>2</v>
      </c>
      <c r="O28" s="10">
        <v>7</v>
      </c>
      <c r="P28" s="10">
        <v>4</v>
      </c>
      <c r="Q28" s="10">
        <v>28</v>
      </c>
      <c r="R28" s="10">
        <v>21</v>
      </c>
      <c r="S28" s="10">
        <v>31</v>
      </c>
      <c r="T28" s="10">
        <v>29</v>
      </c>
      <c r="U28" s="10">
        <v>17</v>
      </c>
      <c r="V28" s="10">
        <v>1</v>
      </c>
      <c r="W28" s="10">
        <v>2</v>
      </c>
      <c r="X28" s="10">
        <v>3</v>
      </c>
      <c r="Y28" s="10">
        <v>13</v>
      </c>
      <c r="Z28" s="10">
        <v>23</v>
      </c>
      <c r="AA28" s="10">
        <v>16</v>
      </c>
      <c r="AB28" s="10">
        <v>79</v>
      </c>
      <c r="AC28" s="10">
        <v>2</v>
      </c>
      <c r="AD28" s="10">
        <v>4</v>
      </c>
      <c r="AE28" s="10">
        <v>12</v>
      </c>
      <c r="AF28" s="10">
        <v>44</v>
      </c>
      <c r="AG28" s="10">
        <v>75</v>
      </c>
      <c r="AH28" s="10">
        <v>0</v>
      </c>
      <c r="AI28" s="10">
        <v>0</v>
      </c>
      <c r="AJ28" s="10">
        <v>0</v>
      </c>
      <c r="AK28" s="10">
        <v>0</v>
      </c>
      <c r="AL28" s="10">
        <v>0</v>
      </c>
      <c r="AM28" s="10">
        <v>0</v>
      </c>
      <c r="AN28" s="10">
        <v>0</v>
      </c>
      <c r="AO28" s="10">
        <v>0</v>
      </c>
      <c r="AP28" s="10">
        <v>0</v>
      </c>
      <c r="AQ28" s="10">
        <v>0</v>
      </c>
      <c r="AR28" s="10">
        <v>137</v>
      </c>
      <c r="AS28" s="8"/>
    </row>
    <row r="29" spans="1:45" x14ac:dyDescent="0.2">
      <c r="A29" s="24"/>
      <c r="B29" s="24"/>
      <c r="C29" s="11" t="s">
        <v>118</v>
      </c>
      <c r="D29" s="11"/>
      <c r="E29" s="12" t="s">
        <v>218</v>
      </c>
      <c r="F29" s="11"/>
      <c r="G29" s="11"/>
      <c r="H29" s="11"/>
      <c r="I29" s="11"/>
      <c r="J29" s="12" t="s">
        <v>120</v>
      </c>
      <c r="K29" s="11"/>
      <c r="L29" s="11"/>
      <c r="M29" s="11"/>
      <c r="N29" s="11"/>
      <c r="O29" s="11"/>
      <c r="P29" s="11"/>
      <c r="Q29" s="11"/>
      <c r="R29" s="11"/>
      <c r="S29" s="11"/>
      <c r="T29" s="11"/>
      <c r="U29" s="11"/>
      <c r="V29" s="11"/>
      <c r="W29" s="11"/>
      <c r="X29" s="11"/>
      <c r="Y29" s="11"/>
      <c r="Z29" s="11"/>
      <c r="AA29" s="12" t="s">
        <v>119</v>
      </c>
      <c r="AB29" s="12" t="s">
        <v>194</v>
      </c>
      <c r="AC29" s="11"/>
      <c r="AD29" s="11"/>
      <c r="AE29" s="11"/>
      <c r="AF29" s="11"/>
      <c r="AG29" s="12" t="s">
        <v>499</v>
      </c>
      <c r="AH29" s="11"/>
      <c r="AI29" s="11"/>
      <c r="AJ29" s="11"/>
      <c r="AK29" s="11"/>
      <c r="AL29" s="11"/>
      <c r="AM29" s="11"/>
      <c r="AN29" s="11"/>
      <c r="AO29" s="11"/>
      <c r="AP29" s="11"/>
      <c r="AQ29" s="11"/>
      <c r="AR29" s="12" t="s">
        <v>500</v>
      </c>
      <c r="AS29" s="8"/>
    </row>
    <row r="30" spans="1:45" x14ac:dyDescent="0.2">
      <c r="A30" s="26"/>
      <c r="B30" s="23" t="s">
        <v>501</v>
      </c>
      <c r="C30" s="9">
        <v>0.25526593152150001</v>
      </c>
      <c r="D30" s="9">
        <v>0.2119731592878</v>
      </c>
      <c r="E30" s="9">
        <v>0.33495486963690002</v>
      </c>
      <c r="F30" s="9">
        <v>0.28207440203650003</v>
      </c>
      <c r="G30" s="9">
        <v>0.26701917107439999</v>
      </c>
      <c r="H30" s="9">
        <v>0.2104732331351</v>
      </c>
      <c r="I30" s="9">
        <v>0.2483994044268</v>
      </c>
      <c r="J30" s="9">
        <v>0.26257265674079999</v>
      </c>
      <c r="K30" s="9">
        <v>0.26335036977409998</v>
      </c>
      <c r="L30" s="9">
        <v>0.2372622256236</v>
      </c>
      <c r="M30" s="9">
        <v>0.28062698728489999</v>
      </c>
      <c r="N30" s="9">
        <v>0.1119646456906</v>
      </c>
      <c r="O30" s="9">
        <v>0.17645927718170001</v>
      </c>
      <c r="P30" s="9">
        <v>0.20013629034809999</v>
      </c>
      <c r="Q30" s="9">
        <v>0.2443971489882</v>
      </c>
      <c r="R30" s="9">
        <v>0.35288638363710001</v>
      </c>
      <c r="S30" s="9">
        <v>0.27756496292060001</v>
      </c>
      <c r="T30" s="9">
        <v>0.24843626143379999</v>
      </c>
      <c r="U30" s="9">
        <v>0.24237792652199999</v>
      </c>
      <c r="V30" s="9">
        <v>4.5039319667079997E-2</v>
      </c>
      <c r="W30" s="9">
        <v>4.5432261098009998E-2</v>
      </c>
      <c r="X30" s="9">
        <v>0.26108030557220002</v>
      </c>
      <c r="Y30" s="9">
        <v>0.21712918800950001</v>
      </c>
      <c r="Z30" s="9">
        <v>0.3253929779552</v>
      </c>
      <c r="AA30" s="9">
        <v>0.32195205249129999</v>
      </c>
      <c r="AB30" s="9">
        <v>0.30858412149460002</v>
      </c>
      <c r="AC30" s="9">
        <v>8.5123664779190006E-2</v>
      </c>
      <c r="AD30" s="9">
        <v>9.0122891964379989E-2</v>
      </c>
      <c r="AE30" s="9">
        <v>0.16361336121389999</v>
      </c>
      <c r="AF30" s="9">
        <v>0.33825632924299998</v>
      </c>
      <c r="AG30" s="9">
        <v>0.37445762840460001</v>
      </c>
      <c r="AH30" s="9">
        <v>0</v>
      </c>
      <c r="AI30" s="9">
        <v>0</v>
      </c>
      <c r="AJ30" s="9">
        <v>0</v>
      </c>
      <c r="AK30" s="9">
        <v>0</v>
      </c>
      <c r="AL30" s="9">
        <v>0</v>
      </c>
      <c r="AM30" s="9">
        <v>0</v>
      </c>
      <c r="AN30" s="9">
        <v>0</v>
      </c>
      <c r="AO30" s="9">
        <v>0</v>
      </c>
      <c r="AP30" s="9">
        <v>0</v>
      </c>
      <c r="AQ30" s="9">
        <v>0</v>
      </c>
      <c r="AR30" s="9">
        <v>0.56558344742900002</v>
      </c>
      <c r="AS30" s="8"/>
    </row>
    <row r="31" spans="1:45" x14ac:dyDescent="0.2">
      <c r="A31" s="24"/>
      <c r="B31" s="24"/>
      <c r="C31" s="10">
        <v>197</v>
      </c>
      <c r="D31" s="10">
        <v>17</v>
      </c>
      <c r="E31" s="10">
        <v>41</v>
      </c>
      <c r="F31" s="10">
        <v>40</v>
      </c>
      <c r="G31" s="10">
        <v>47</v>
      </c>
      <c r="H31" s="10">
        <v>49</v>
      </c>
      <c r="I31" s="10">
        <v>109</v>
      </c>
      <c r="J31" s="10">
        <v>86</v>
      </c>
      <c r="K31" s="10">
        <v>99</v>
      </c>
      <c r="L31" s="10">
        <v>61</v>
      </c>
      <c r="M31" s="10">
        <v>35</v>
      </c>
      <c r="N31" s="10">
        <v>1</v>
      </c>
      <c r="O31" s="10">
        <v>10</v>
      </c>
      <c r="P31" s="10">
        <v>9</v>
      </c>
      <c r="Q31" s="10">
        <v>35</v>
      </c>
      <c r="R31" s="10">
        <v>30</v>
      </c>
      <c r="S31" s="10">
        <v>33</v>
      </c>
      <c r="T31" s="10">
        <v>42</v>
      </c>
      <c r="U31" s="10">
        <v>38</v>
      </c>
      <c r="V31" s="10">
        <v>2</v>
      </c>
      <c r="W31" s="10">
        <v>2</v>
      </c>
      <c r="X31" s="10">
        <v>8</v>
      </c>
      <c r="Y31" s="10">
        <v>28</v>
      </c>
      <c r="Z31" s="10">
        <v>40</v>
      </c>
      <c r="AA31" s="10">
        <v>28</v>
      </c>
      <c r="AB31" s="10">
        <v>89</v>
      </c>
      <c r="AC31" s="10">
        <v>3</v>
      </c>
      <c r="AD31" s="10">
        <v>9</v>
      </c>
      <c r="AE31" s="10">
        <v>21</v>
      </c>
      <c r="AF31" s="10">
        <v>92</v>
      </c>
      <c r="AG31" s="10">
        <v>72</v>
      </c>
      <c r="AH31" s="10">
        <v>0</v>
      </c>
      <c r="AI31" s="10">
        <v>0</v>
      </c>
      <c r="AJ31" s="10">
        <v>0</v>
      </c>
      <c r="AK31" s="10">
        <v>0</v>
      </c>
      <c r="AL31" s="10">
        <v>0</v>
      </c>
      <c r="AM31" s="10">
        <v>0</v>
      </c>
      <c r="AN31" s="10">
        <v>0</v>
      </c>
      <c r="AO31" s="10">
        <v>0</v>
      </c>
      <c r="AP31" s="10">
        <v>0</v>
      </c>
      <c r="AQ31" s="10">
        <v>0</v>
      </c>
      <c r="AR31" s="10">
        <v>197</v>
      </c>
      <c r="AS31" s="8"/>
    </row>
    <row r="32" spans="1:45" x14ac:dyDescent="0.2">
      <c r="A32" s="24"/>
      <c r="B32" s="24"/>
      <c r="C32" s="11" t="s">
        <v>118</v>
      </c>
      <c r="D32" s="11"/>
      <c r="E32" s="11"/>
      <c r="F32" s="11"/>
      <c r="G32" s="11"/>
      <c r="H32" s="11"/>
      <c r="I32" s="11"/>
      <c r="J32" s="11"/>
      <c r="K32" s="11"/>
      <c r="L32" s="11"/>
      <c r="M32" s="11"/>
      <c r="N32" s="11"/>
      <c r="O32" s="11"/>
      <c r="P32" s="11"/>
      <c r="Q32" s="11"/>
      <c r="R32" s="11"/>
      <c r="S32" s="11"/>
      <c r="T32" s="11"/>
      <c r="U32" s="11"/>
      <c r="V32" s="11"/>
      <c r="W32" s="11"/>
      <c r="X32" s="11"/>
      <c r="Y32" s="11"/>
      <c r="Z32" s="12" t="s">
        <v>215</v>
      </c>
      <c r="AA32" s="12" t="s">
        <v>215</v>
      </c>
      <c r="AB32" s="12" t="s">
        <v>215</v>
      </c>
      <c r="AC32" s="11"/>
      <c r="AD32" s="11"/>
      <c r="AE32" s="11"/>
      <c r="AF32" s="12" t="s">
        <v>215</v>
      </c>
      <c r="AG32" s="12" t="s">
        <v>502</v>
      </c>
      <c r="AH32" s="11"/>
      <c r="AI32" s="11"/>
      <c r="AJ32" s="11"/>
      <c r="AK32" s="11"/>
      <c r="AL32" s="11"/>
      <c r="AM32" s="11"/>
      <c r="AN32" s="11"/>
      <c r="AO32" s="11"/>
      <c r="AP32" s="11"/>
      <c r="AQ32" s="11"/>
      <c r="AR32" s="12" t="s">
        <v>503</v>
      </c>
      <c r="AS32" s="8"/>
    </row>
    <row r="33" spans="1:45" x14ac:dyDescent="0.2">
      <c r="A33" s="26"/>
      <c r="B33" s="23" t="s">
        <v>105</v>
      </c>
      <c r="C33" s="9">
        <v>2.0545456345079999E-2</v>
      </c>
      <c r="D33" s="9">
        <v>3.0029142272579998E-2</v>
      </c>
      <c r="E33" s="9">
        <v>2.5262276907199999E-2</v>
      </c>
      <c r="F33" s="9">
        <v>1.168536492672E-2</v>
      </c>
      <c r="G33" s="9">
        <v>1.7280562142860001E-2</v>
      </c>
      <c r="H33" s="9">
        <v>1.6002426503569998E-2</v>
      </c>
      <c r="I33" s="9">
        <v>2.159583913124E-2</v>
      </c>
      <c r="J33" s="9">
        <v>1.6809865263690001E-2</v>
      </c>
      <c r="K33" s="9">
        <v>1.7249538615000001E-2</v>
      </c>
      <c r="L33" s="9">
        <v>2.1595739988690001E-2</v>
      </c>
      <c r="M33" s="9">
        <v>2.154973105131E-2</v>
      </c>
      <c r="N33" s="9">
        <v>0.1119646456906</v>
      </c>
      <c r="O33" s="9">
        <v>5.6677776447620003E-2</v>
      </c>
      <c r="P33" s="9">
        <v>6.11029486489E-2</v>
      </c>
      <c r="Q33" s="9">
        <v>0</v>
      </c>
      <c r="R33" s="9">
        <v>2.2990133038229998E-2</v>
      </c>
      <c r="S33" s="9">
        <v>1.5234144392879999E-2</v>
      </c>
      <c r="T33" s="9">
        <v>1.7757834905540001E-2</v>
      </c>
      <c r="U33" s="9">
        <v>1.6408649267570002E-2</v>
      </c>
      <c r="V33" s="9">
        <v>0</v>
      </c>
      <c r="W33" s="9">
        <v>2.4597404825989998E-2</v>
      </c>
      <c r="X33" s="9">
        <v>2.182375864477E-2</v>
      </c>
      <c r="Y33" s="9">
        <v>4.1480521727350013E-2</v>
      </c>
      <c r="Z33" s="9">
        <v>0</v>
      </c>
      <c r="AA33" s="9">
        <v>5.2606757726009999E-2</v>
      </c>
      <c r="AB33" s="9">
        <v>1.6209109892790001E-2</v>
      </c>
      <c r="AC33" s="9">
        <v>2.5303430144939999E-2</v>
      </c>
      <c r="AD33" s="9">
        <v>8.4151129679890004E-3</v>
      </c>
      <c r="AE33" s="9">
        <v>4.0205022060090002E-2</v>
      </c>
      <c r="AF33" s="9">
        <v>2.1364016585380001E-2</v>
      </c>
      <c r="AG33" s="9">
        <v>3.0275417669809999E-3</v>
      </c>
      <c r="AH33" s="9">
        <v>0.1782466356463</v>
      </c>
      <c r="AI33" s="9">
        <v>0</v>
      </c>
      <c r="AJ33" s="9">
        <v>0</v>
      </c>
      <c r="AK33" s="9">
        <v>0</v>
      </c>
      <c r="AL33" s="9">
        <v>0</v>
      </c>
      <c r="AM33" s="9">
        <v>0</v>
      </c>
      <c r="AN33" s="9">
        <v>0</v>
      </c>
      <c r="AO33" s="9">
        <v>0</v>
      </c>
      <c r="AP33" s="9">
        <v>0</v>
      </c>
      <c r="AQ33" s="9">
        <v>0</v>
      </c>
      <c r="AR33" s="9">
        <v>4.5521820947240013E-2</v>
      </c>
      <c r="AS33" s="8"/>
    </row>
    <row r="34" spans="1:45" x14ac:dyDescent="0.2">
      <c r="A34" s="24"/>
      <c r="B34" s="24"/>
      <c r="C34" s="10">
        <v>14</v>
      </c>
      <c r="D34" s="10">
        <v>2</v>
      </c>
      <c r="E34" s="10">
        <v>4</v>
      </c>
      <c r="F34" s="10">
        <v>1</v>
      </c>
      <c r="G34" s="10">
        <v>3</v>
      </c>
      <c r="H34" s="10">
        <v>3</v>
      </c>
      <c r="I34" s="10">
        <v>7</v>
      </c>
      <c r="J34" s="10">
        <v>6</v>
      </c>
      <c r="K34" s="10">
        <v>5</v>
      </c>
      <c r="L34" s="10">
        <v>5</v>
      </c>
      <c r="M34" s="10">
        <v>3</v>
      </c>
      <c r="N34" s="10">
        <v>1</v>
      </c>
      <c r="O34" s="10">
        <v>3</v>
      </c>
      <c r="P34" s="10">
        <v>1</v>
      </c>
      <c r="Q34" s="10">
        <v>0</v>
      </c>
      <c r="R34" s="10">
        <v>3</v>
      </c>
      <c r="S34" s="10">
        <v>2</v>
      </c>
      <c r="T34" s="10">
        <v>3</v>
      </c>
      <c r="U34" s="10">
        <v>2</v>
      </c>
      <c r="V34" s="10">
        <v>0</v>
      </c>
      <c r="W34" s="10">
        <v>1</v>
      </c>
      <c r="X34" s="10">
        <v>1</v>
      </c>
      <c r="Y34" s="10">
        <v>5</v>
      </c>
      <c r="Z34" s="10">
        <v>0</v>
      </c>
      <c r="AA34" s="10">
        <v>2</v>
      </c>
      <c r="AB34" s="10">
        <v>5</v>
      </c>
      <c r="AC34" s="10">
        <v>1</v>
      </c>
      <c r="AD34" s="10">
        <v>1</v>
      </c>
      <c r="AE34" s="10">
        <v>5</v>
      </c>
      <c r="AF34" s="10">
        <v>5</v>
      </c>
      <c r="AG34" s="10">
        <v>1</v>
      </c>
      <c r="AH34" s="10">
        <v>1</v>
      </c>
      <c r="AI34" s="10">
        <v>0</v>
      </c>
      <c r="AJ34" s="10">
        <v>0</v>
      </c>
      <c r="AK34" s="10">
        <v>0</v>
      </c>
      <c r="AL34" s="10">
        <v>0</v>
      </c>
      <c r="AM34" s="10">
        <v>0</v>
      </c>
      <c r="AN34" s="10">
        <v>0</v>
      </c>
      <c r="AO34" s="10">
        <v>0</v>
      </c>
      <c r="AP34" s="10">
        <v>0</v>
      </c>
      <c r="AQ34" s="10">
        <v>0</v>
      </c>
      <c r="AR34" s="10">
        <v>14</v>
      </c>
      <c r="AS34" s="8"/>
    </row>
    <row r="35" spans="1:45" x14ac:dyDescent="0.2">
      <c r="A35" s="24"/>
      <c r="B35" s="24"/>
      <c r="C35" s="11" t="s">
        <v>118</v>
      </c>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t="s">
        <v>124</v>
      </c>
      <c r="AF35" s="11"/>
      <c r="AG35" s="11"/>
      <c r="AH35" s="12" t="s">
        <v>504</v>
      </c>
      <c r="AI35" s="11"/>
      <c r="AJ35" s="11"/>
      <c r="AK35" s="11"/>
      <c r="AL35" s="11"/>
      <c r="AM35" s="11"/>
      <c r="AN35" s="11"/>
      <c r="AO35" s="11"/>
      <c r="AP35" s="11"/>
      <c r="AQ35" s="11"/>
      <c r="AR35" s="11"/>
      <c r="AS35" s="8"/>
    </row>
    <row r="36" spans="1:45" x14ac:dyDescent="0.2">
      <c r="A36" s="26"/>
      <c r="B36" s="23" t="s">
        <v>56</v>
      </c>
      <c r="C36" s="9">
        <v>1</v>
      </c>
      <c r="D36" s="9">
        <v>1</v>
      </c>
      <c r="E36" s="9">
        <v>1</v>
      </c>
      <c r="F36" s="9">
        <v>1</v>
      </c>
      <c r="G36" s="9">
        <v>1</v>
      </c>
      <c r="H36" s="9">
        <v>1</v>
      </c>
      <c r="I36" s="9">
        <v>1</v>
      </c>
      <c r="J36" s="9">
        <v>1</v>
      </c>
      <c r="K36" s="9">
        <v>1</v>
      </c>
      <c r="L36" s="9">
        <v>1</v>
      </c>
      <c r="M36" s="9">
        <v>1</v>
      </c>
      <c r="N36" s="9">
        <v>1</v>
      </c>
      <c r="O36" s="9">
        <v>1</v>
      </c>
      <c r="P36" s="9">
        <v>1</v>
      </c>
      <c r="Q36" s="9">
        <v>1</v>
      </c>
      <c r="R36" s="9">
        <v>1</v>
      </c>
      <c r="S36" s="9">
        <v>1</v>
      </c>
      <c r="T36" s="9">
        <v>1</v>
      </c>
      <c r="U36" s="9">
        <v>1</v>
      </c>
      <c r="V36" s="9">
        <v>1</v>
      </c>
      <c r="W36" s="9">
        <v>1</v>
      </c>
      <c r="X36" s="9">
        <v>1</v>
      </c>
      <c r="Y36" s="9">
        <v>1</v>
      </c>
      <c r="Z36" s="9">
        <v>1</v>
      </c>
      <c r="AA36" s="9">
        <v>1</v>
      </c>
      <c r="AB36" s="9">
        <v>1</v>
      </c>
      <c r="AC36" s="9">
        <v>1</v>
      </c>
      <c r="AD36" s="9">
        <v>1</v>
      </c>
      <c r="AE36" s="9">
        <v>1</v>
      </c>
      <c r="AF36" s="9">
        <v>1</v>
      </c>
      <c r="AG36" s="9">
        <v>1</v>
      </c>
      <c r="AH36" s="9">
        <v>1</v>
      </c>
      <c r="AI36" s="9">
        <v>1</v>
      </c>
      <c r="AJ36" s="9">
        <v>1</v>
      </c>
      <c r="AK36" s="9">
        <v>1</v>
      </c>
      <c r="AL36" s="9">
        <v>1</v>
      </c>
      <c r="AM36" s="9">
        <v>1</v>
      </c>
      <c r="AN36" s="9">
        <v>1</v>
      </c>
      <c r="AO36" s="9">
        <v>1</v>
      </c>
      <c r="AP36" s="9">
        <v>1</v>
      </c>
      <c r="AQ36" s="9">
        <v>1</v>
      </c>
      <c r="AR36" s="9">
        <v>1</v>
      </c>
      <c r="AS36" s="8"/>
    </row>
    <row r="37" spans="1:45" x14ac:dyDescent="0.2">
      <c r="A37" s="24"/>
      <c r="B37" s="24"/>
      <c r="C37" s="10">
        <v>737</v>
      </c>
      <c r="D37" s="10">
        <v>67</v>
      </c>
      <c r="E37" s="10">
        <v>140</v>
      </c>
      <c r="F37" s="10">
        <v>135</v>
      </c>
      <c r="G37" s="10">
        <v>156</v>
      </c>
      <c r="H37" s="10">
        <v>228</v>
      </c>
      <c r="I37" s="10">
        <v>401</v>
      </c>
      <c r="J37" s="10">
        <v>329</v>
      </c>
      <c r="K37" s="10">
        <v>357</v>
      </c>
      <c r="L37" s="10">
        <v>240</v>
      </c>
      <c r="M37" s="10">
        <v>125</v>
      </c>
      <c r="N37" s="10">
        <v>9</v>
      </c>
      <c r="O37" s="10">
        <v>49</v>
      </c>
      <c r="P37" s="10">
        <v>35</v>
      </c>
      <c r="Q37" s="10">
        <v>144</v>
      </c>
      <c r="R37" s="10">
        <v>88</v>
      </c>
      <c r="S37" s="10">
        <v>116</v>
      </c>
      <c r="T37" s="10">
        <v>173</v>
      </c>
      <c r="U37" s="10">
        <v>132</v>
      </c>
      <c r="V37" s="10">
        <v>56</v>
      </c>
      <c r="W37" s="10">
        <v>39</v>
      </c>
      <c r="X37" s="10">
        <v>35</v>
      </c>
      <c r="Y37" s="10">
        <v>124</v>
      </c>
      <c r="Z37" s="10">
        <v>127</v>
      </c>
      <c r="AA37" s="10">
        <v>78</v>
      </c>
      <c r="AB37" s="10">
        <v>278</v>
      </c>
      <c r="AC37" s="10">
        <v>38</v>
      </c>
      <c r="AD37" s="10">
        <v>100</v>
      </c>
      <c r="AE37" s="10">
        <v>131</v>
      </c>
      <c r="AF37" s="10">
        <v>273</v>
      </c>
      <c r="AG37" s="10">
        <v>189</v>
      </c>
      <c r="AH37" s="10">
        <v>6</v>
      </c>
      <c r="AI37" s="10">
        <v>144</v>
      </c>
      <c r="AJ37" s="10">
        <v>40</v>
      </c>
      <c r="AK37" s="10">
        <v>14</v>
      </c>
      <c r="AL37" s="10">
        <v>29</v>
      </c>
      <c r="AM37" s="10">
        <v>93</v>
      </c>
      <c r="AN37" s="10">
        <v>36</v>
      </c>
      <c r="AO37" s="10">
        <v>3</v>
      </c>
      <c r="AP37" s="10">
        <v>24</v>
      </c>
      <c r="AQ37" s="10">
        <v>6</v>
      </c>
      <c r="AR37" s="10">
        <v>348</v>
      </c>
      <c r="AS37" s="8"/>
    </row>
    <row r="38" spans="1:45" x14ac:dyDescent="0.2">
      <c r="A38" s="24"/>
      <c r="B38" s="24"/>
      <c r="C38" s="11" t="s">
        <v>118</v>
      </c>
      <c r="D38" s="11" t="s">
        <v>118</v>
      </c>
      <c r="E38" s="11" t="s">
        <v>118</v>
      </c>
      <c r="F38" s="11" t="s">
        <v>118</v>
      </c>
      <c r="G38" s="11" t="s">
        <v>118</v>
      </c>
      <c r="H38" s="11" t="s">
        <v>118</v>
      </c>
      <c r="I38" s="11" t="s">
        <v>118</v>
      </c>
      <c r="J38" s="11" t="s">
        <v>118</v>
      </c>
      <c r="K38" s="11" t="s">
        <v>118</v>
      </c>
      <c r="L38" s="11" t="s">
        <v>118</v>
      </c>
      <c r="M38" s="11" t="s">
        <v>118</v>
      </c>
      <c r="N38" s="11" t="s">
        <v>118</v>
      </c>
      <c r="O38" s="11" t="s">
        <v>118</v>
      </c>
      <c r="P38" s="11" t="s">
        <v>118</v>
      </c>
      <c r="Q38" s="11" t="s">
        <v>118</v>
      </c>
      <c r="R38" s="11" t="s">
        <v>118</v>
      </c>
      <c r="S38" s="11" t="s">
        <v>118</v>
      </c>
      <c r="T38" s="11" t="s">
        <v>118</v>
      </c>
      <c r="U38" s="11" t="s">
        <v>118</v>
      </c>
      <c r="V38" s="11" t="s">
        <v>118</v>
      </c>
      <c r="W38" s="11" t="s">
        <v>118</v>
      </c>
      <c r="X38" s="11" t="s">
        <v>118</v>
      </c>
      <c r="Y38" s="11" t="s">
        <v>118</v>
      </c>
      <c r="Z38" s="11" t="s">
        <v>118</v>
      </c>
      <c r="AA38" s="11" t="s">
        <v>118</v>
      </c>
      <c r="AB38" s="11" t="s">
        <v>118</v>
      </c>
      <c r="AC38" s="11" t="s">
        <v>118</v>
      </c>
      <c r="AD38" s="11" t="s">
        <v>118</v>
      </c>
      <c r="AE38" s="11" t="s">
        <v>118</v>
      </c>
      <c r="AF38" s="11" t="s">
        <v>118</v>
      </c>
      <c r="AG38" s="11" t="s">
        <v>118</v>
      </c>
      <c r="AH38" s="11" t="s">
        <v>118</v>
      </c>
      <c r="AI38" s="11" t="s">
        <v>118</v>
      </c>
      <c r="AJ38" s="11" t="s">
        <v>118</v>
      </c>
      <c r="AK38" s="11" t="s">
        <v>118</v>
      </c>
      <c r="AL38" s="11" t="s">
        <v>118</v>
      </c>
      <c r="AM38" s="11" t="s">
        <v>118</v>
      </c>
      <c r="AN38" s="11" t="s">
        <v>118</v>
      </c>
      <c r="AO38" s="11" t="s">
        <v>118</v>
      </c>
      <c r="AP38" s="11" t="s">
        <v>118</v>
      </c>
      <c r="AQ38" s="11" t="s">
        <v>118</v>
      </c>
      <c r="AR38" s="11" t="s">
        <v>118</v>
      </c>
      <c r="AS38" s="8"/>
    </row>
    <row r="39" spans="1:45" x14ac:dyDescent="0.2">
      <c r="A39" s="13" t="s">
        <v>505</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20"/>
    </row>
    <row r="40" spans="1:45" x14ac:dyDescent="0.2">
      <c r="A40" s="15" t="s">
        <v>135</v>
      </c>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row>
  </sheetData>
  <mergeCells count="22">
    <mergeCell ref="AP2:AR2"/>
    <mergeCell ref="A2:C2"/>
    <mergeCell ref="A3:B5"/>
    <mergeCell ref="B6:B8"/>
    <mergeCell ref="B9:B11"/>
    <mergeCell ref="AI3:AR3"/>
    <mergeCell ref="D3:H3"/>
    <mergeCell ref="I3:J3"/>
    <mergeCell ref="K3:N3"/>
    <mergeCell ref="O3:U3"/>
    <mergeCell ref="V3:AB3"/>
    <mergeCell ref="AC3:AH3"/>
    <mergeCell ref="B27:B29"/>
    <mergeCell ref="B30:B32"/>
    <mergeCell ref="B33:B35"/>
    <mergeCell ref="B36:B38"/>
    <mergeCell ref="A6:A38"/>
    <mergeCell ref="B12:B14"/>
    <mergeCell ref="B15:B17"/>
    <mergeCell ref="B18:B20"/>
    <mergeCell ref="B21:B23"/>
    <mergeCell ref="B24:B26"/>
  </mergeCells>
  <hyperlinks>
    <hyperlink ref="A1" location="'TOC'!A1:A1" display="Back to TOC" xr:uid="{00000000-0004-0000-25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S25"/>
  <sheetViews>
    <sheetView workbookViewId="0">
      <pane xSplit="2" ySplit="5" topLeftCell="C6" activePane="bottomRight" state="frozen"/>
      <selection pane="topRight"/>
      <selection pane="bottomLeft"/>
      <selection pane="bottomRight" activeCell="A2" sqref="A2:C2"/>
    </sheetView>
  </sheetViews>
  <sheetFormatPr baseColWidth="10" defaultColWidth="8.83203125" defaultRowHeight="15" x14ac:dyDescent="0.2"/>
  <cols>
    <col min="1" max="1" width="50" style="1"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583</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506</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507</v>
      </c>
      <c r="B6" s="23" t="s">
        <v>508</v>
      </c>
      <c r="C6" s="9">
        <v>0.43865291364769998</v>
      </c>
      <c r="D6" s="9">
        <v>0.39969508603589998</v>
      </c>
      <c r="E6" s="9">
        <v>0.55234746995799999</v>
      </c>
      <c r="F6" s="9">
        <v>0.41838192656529999</v>
      </c>
      <c r="G6" s="9">
        <v>0.36427623809300003</v>
      </c>
      <c r="H6" s="9">
        <v>0.46607347739029997</v>
      </c>
      <c r="I6" s="9">
        <v>0.44707335415470001</v>
      </c>
      <c r="J6" s="9">
        <v>0.41806033638669998</v>
      </c>
      <c r="K6" s="9">
        <v>0.420097376518</v>
      </c>
      <c r="L6" s="9">
        <v>0.47783115392609998</v>
      </c>
      <c r="M6" s="9">
        <v>0.43531857966190002</v>
      </c>
      <c r="N6" s="9">
        <v>0.1541068089297</v>
      </c>
      <c r="O6" s="9">
        <v>0.40547759252749999</v>
      </c>
      <c r="P6" s="9">
        <v>0.21937770274910001</v>
      </c>
      <c r="Q6" s="9">
        <v>0.43121562487219989</v>
      </c>
      <c r="R6" s="9">
        <v>0.31141072332609998</v>
      </c>
      <c r="S6" s="9">
        <v>0.39750646743989998</v>
      </c>
      <c r="T6" s="9">
        <v>0.57064503402020006</v>
      </c>
      <c r="U6" s="9">
        <v>0.47952617169790002</v>
      </c>
      <c r="V6" s="9">
        <v>0.65750976040639997</v>
      </c>
      <c r="W6" s="9">
        <v>0.59407522689030001</v>
      </c>
      <c r="X6" s="9">
        <v>0.52471852829260002</v>
      </c>
      <c r="Y6" s="9">
        <v>0.47685735490050002</v>
      </c>
      <c r="Z6" s="9">
        <v>0.33789214466119999</v>
      </c>
      <c r="AA6" s="9">
        <v>0.20924388537210001</v>
      </c>
      <c r="AB6" s="9">
        <v>0.3182357830359</v>
      </c>
      <c r="AC6" s="9">
        <v>0.69235606400090011</v>
      </c>
      <c r="AD6" s="9">
        <v>0.56005294976969999</v>
      </c>
      <c r="AE6" s="9">
        <v>0.41138961521430001</v>
      </c>
      <c r="AF6" s="9">
        <v>0.29808980467430002</v>
      </c>
      <c r="AG6" s="9">
        <v>0.37045764573470003</v>
      </c>
      <c r="AH6" s="9">
        <v>0.86970456350129988</v>
      </c>
      <c r="AI6" s="9">
        <v>1</v>
      </c>
      <c r="AJ6" s="9">
        <v>0</v>
      </c>
      <c r="AK6" s="9">
        <v>0</v>
      </c>
      <c r="AL6" s="9">
        <v>1</v>
      </c>
      <c r="AM6" s="9">
        <v>0</v>
      </c>
      <c r="AN6" s="9">
        <v>0</v>
      </c>
      <c r="AO6" s="9">
        <v>1</v>
      </c>
      <c r="AP6" s="9">
        <v>0</v>
      </c>
      <c r="AQ6" s="9">
        <v>0</v>
      </c>
      <c r="AR6" s="9"/>
      <c r="AS6" s="8"/>
    </row>
    <row r="7" spans="1:45" x14ac:dyDescent="0.2">
      <c r="A7" s="24"/>
      <c r="B7" s="24"/>
      <c r="C7" s="10">
        <v>176</v>
      </c>
      <c r="D7" s="10">
        <v>15</v>
      </c>
      <c r="E7" s="10">
        <v>29</v>
      </c>
      <c r="F7" s="10">
        <v>26</v>
      </c>
      <c r="G7" s="10">
        <v>33</v>
      </c>
      <c r="H7" s="10">
        <v>69</v>
      </c>
      <c r="I7" s="10">
        <v>109</v>
      </c>
      <c r="J7" s="10">
        <v>64</v>
      </c>
      <c r="K7" s="10">
        <v>67</v>
      </c>
      <c r="L7" s="10">
        <v>76</v>
      </c>
      <c r="M7" s="10">
        <v>31</v>
      </c>
      <c r="N7" s="10">
        <v>1</v>
      </c>
      <c r="O7" s="10">
        <v>14</v>
      </c>
      <c r="P7" s="10">
        <v>7</v>
      </c>
      <c r="Q7" s="10">
        <v>37</v>
      </c>
      <c r="R7" s="10">
        <v>13</v>
      </c>
      <c r="S7" s="10">
        <v>21</v>
      </c>
      <c r="T7" s="10">
        <v>52</v>
      </c>
      <c r="U7" s="10">
        <v>32</v>
      </c>
      <c r="V7" s="10">
        <v>36</v>
      </c>
      <c r="W7" s="10">
        <v>23</v>
      </c>
      <c r="X7" s="10">
        <v>13</v>
      </c>
      <c r="Y7" s="10">
        <v>40</v>
      </c>
      <c r="Z7" s="10">
        <v>25</v>
      </c>
      <c r="AA7" s="10">
        <v>9</v>
      </c>
      <c r="AB7" s="10">
        <v>30</v>
      </c>
      <c r="AC7" s="10">
        <v>21</v>
      </c>
      <c r="AD7" s="10">
        <v>54</v>
      </c>
      <c r="AE7" s="10">
        <v>45</v>
      </c>
      <c r="AF7" s="10">
        <v>39</v>
      </c>
      <c r="AG7" s="10">
        <v>13</v>
      </c>
      <c r="AH7" s="10">
        <v>4</v>
      </c>
      <c r="AI7" s="10">
        <v>144</v>
      </c>
      <c r="AJ7" s="10">
        <v>0</v>
      </c>
      <c r="AK7" s="10">
        <v>0</v>
      </c>
      <c r="AL7" s="10">
        <v>29</v>
      </c>
      <c r="AM7" s="10">
        <v>0</v>
      </c>
      <c r="AN7" s="10">
        <v>0</v>
      </c>
      <c r="AO7" s="10">
        <v>3</v>
      </c>
      <c r="AP7" s="10">
        <v>0</v>
      </c>
      <c r="AQ7" s="10">
        <v>0</v>
      </c>
      <c r="AR7" s="10">
        <v>0</v>
      </c>
      <c r="AS7" s="8"/>
    </row>
    <row r="8" spans="1:45" x14ac:dyDescent="0.2">
      <c r="A8" s="24"/>
      <c r="B8" s="24"/>
      <c r="C8" s="11" t="s">
        <v>118</v>
      </c>
      <c r="D8" s="11"/>
      <c r="E8" s="11"/>
      <c r="F8" s="11"/>
      <c r="G8" s="11"/>
      <c r="H8" s="11"/>
      <c r="I8" s="11"/>
      <c r="J8" s="11"/>
      <c r="K8" s="11"/>
      <c r="L8" s="11"/>
      <c r="M8" s="11"/>
      <c r="N8" s="11"/>
      <c r="O8" s="11"/>
      <c r="P8" s="11"/>
      <c r="Q8" s="11"/>
      <c r="R8" s="11"/>
      <c r="S8" s="11"/>
      <c r="T8" s="11"/>
      <c r="U8" s="11"/>
      <c r="V8" s="12" t="s">
        <v>277</v>
      </c>
      <c r="W8" s="11"/>
      <c r="X8" s="11"/>
      <c r="Y8" s="11"/>
      <c r="Z8" s="11"/>
      <c r="AA8" s="11"/>
      <c r="AB8" s="11"/>
      <c r="AC8" s="12" t="s">
        <v>133</v>
      </c>
      <c r="AD8" s="12" t="s">
        <v>133</v>
      </c>
      <c r="AE8" s="11"/>
      <c r="AF8" s="11"/>
      <c r="AG8" s="11"/>
      <c r="AH8" s="12" t="s">
        <v>133</v>
      </c>
      <c r="AI8" s="12" t="s">
        <v>509</v>
      </c>
      <c r="AJ8" s="11"/>
      <c r="AK8" s="11"/>
      <c r="AL8" s="12" t="s">
        <v>509</v>
      </c>
      <c r="AM8" s="11"/>
      <c r="AN8" s="11"/>
      <c r="AO8" s="12" t="s">
        <v>510</v>
      </c>
      <c r="AP8" s="11"/>
      <c r="AQ8" s="11"/>
      <c r="AR8" s="11" t="s">
        <v>118</v>
      </c>
      <c r="AS8" s="8"/>
    </row>
    <row r="9" spans="1:45" x14ac:dyDescent="0.2">
      <c r="A9" s="26"/>
      <c r="B9" s="23" t="s">
        <v>511</v>
      </c>
      <c r="C9" s="9">
        <v>0.21735441217279999</v>
      </c>
      <c r="D9" s="9">
        <v>0.27527189479539999</v>
      </c>
      <c r="E9" s="9">
        <v>0.19493812913610001</v>
      </c>
      <c r="F9" s="9">
        <v>0.1629792599131</v>
      </c>
      <c r="G9" s="9">
        <v>0.2324204106685</v>
      </c>
      <c r="H9" s="9">
        <v>0.2097675401844</v>
      </c>
      <c r="I9" s="9">
        <v>0.2449422567474</v>
      </c>
      <c r="J9" s="9">
        <v>0.1809363156736</v>
      </c>
      <c r="K9" s="9">
        <v>0.2223022529391</v>
      </c>
      <c r="L9" s="9">
        <v>0.21208980155759999</v>
      </c>
      <c r="M9" s="9">
        <v>0.21379302814039999</v>
      </c>
      <c r="N9" s="9">
        <v>0.25088639736340002</v>
      </c>
      <c r="O9" s="9">
        <v>0.19327716156749999</v>
      </c>
      <c r="P9" s="9">
        <v>0.23472880704160001</v>
      </c>
      <c r="Q9" s="9">
        <v>0.27232223301460001</v>
      </c>
      <c r="R9" s="9">
        <v>0.30381035316029997</v>
      </c>
      <c r="S9" s="9">
        <v>0.29490871885839998</v>
      </c>
      <c r="T9" s="9">
        <v>0.1000058545376</v>
      </c>
      <c r="U9" s="9">
        <v>0.20987539383939999</v>
      </c>
      <c r="V9" s="9">
        <v>0.1035144591305</v>
      </c>
      <c r="W9" s="9">
        <v>0.1022236019556</v>
      </c>
      <c r="X9" s="9">
        <v>0.21481733126559999</v>
      </c>
      <c r="Y9" s="9">
        <v>0.2039598391737</v>
      </c>
      <c r="Z9" s="9">
        <v>0.30341876005989998</v>
      </c>
      <c r="AA9" s="9">
        <v>0.40190125067619997</v>
      </c>
      <c r="AB9" s="9">
        <v>0.2235185490046</v>
      </c>
      <c r="AC9" s="9">
        <v>7.3438652772019997E-2</v>
      </c>
      <c r="AD9" s="9">
        <v>0.20816687387499999</v>
      </c>
      <c r="AE9" s="9">
        <v>0.13842022167070001</v>
      </c>
      <c r="AF9" s="9">
        <v>0.32445121381199998</v>
      </c>
      <c r="AG9" s="9">
        <v>0.28217505322570002</v>
      </c>
      <c r="AH9" s="9">
        <v>0.13029543649870001</v>
      </c>
      <c r="AI9" s="9">
        <v>0</v>
      </c>
      <c r="AJ9" s="9">
        <v>0.50743827609150005</v>
      </c>
      <c r="AK9" s="9">
        <v>0</v>
      </c>
      <c r="AL9" s="9">
        <v>0</v>
      </c>
      <c r="AM9" s="9">
        <v>0.47787316693819998</v>
      </c>
      <c r="AN9" s="9">
        <v>0</v>
      </c>
      <c r="AO9" s="9">
        <v>0</v>
      </c>
      <c r="AP9" s="9">
        <v>0.69405911739480008</v>
      </c>
      <c r="AQ9" s="9">
        <v>0</v>
      </c>
      <c r="AR9" s="9"/>
      <c r="AS9" s="8"/>
    </row>
    <row r="10" spans="1:45" x14ac:dyDescent="0.2">
      <c r="A10" s="24"/>
      <c r="B10" s="24"/>
      <c r="C10" s="10">
        <v>84</v>
      </c>
      <c r="D10" s="10">
        <v>9</v>
      </c>
      <c r="E10" s="10">
        <v>12</v>
      </c>
      <c r="F10" s="10">
        <v>8</v>
      </c>
      <c r="G10" s="10">
        <v>19</v>
      </c>
      <c r="H10" s="10">
        <v>35</v>
      </c>
      <c r="I10" s="10">
        <v>50</v>
      </c>
      <c r="J10" s="10">
        <v>34</v>
      </c>
      <c r="K10" s="10">
        <v>40</v>
      </c>
      <c r="L10" s="10">
        <v>27</v>
      </c>
      <c r="M10" s="10">
        <v>15</v>
      </c>
      <c r="N10" s="10">
        <v>1</v>
      </c>
      <c r="O10" s="10">
        <v>5</v>
      </c>
      <c r="P10" s="10">
        <v>5</v>
      </c>
      <c r="Q10" s="10">
        <v>22</v>
      </c>
      <c r="R10" s="10">
        <v>10</v>
      </c>
      <c r="S10" s="10">
        <v>12</v>
      </c>
      <c r="T10" s="10">
        <v>11</v>
      </c>
      <c r="U10" s="10">
        <v>19</v>
      </c>
      <c r="V10" s="10">
        <v>7</v>
      </c>
      <c r="W10" s="10">
        <v>4</v>
      </c>
      <c r="X10" s="10">
        <v>6</v>
      </c>
      <c r="Y10" s="10">
        <v>17</v>
      </c>
      <c r="Z10" s="10">
        <v>17</v>
      </c>
      <c r="AA10" s="10">
        <v>9</v>
      </c>
      <c r="AB10" s="10">
        <v>24</v>
      </c>
      <c r="AC10" s="10">
        <v>3</v>
      </c>
      <c r="AD10" s="10">
        <v>17</v>
      </c>
      <c r="AE10" s="10">
        <v>17</v>
      </c>
      <c r="AF10" s="10">
        <v>33</v>
      </c>
      <c r="AG10" s="10">
        <v>13</v>
      </c>
      <c r="AH10" s="10">
        <v>1</v>
      </c>
      <c r="AI10" s="10">
        <v>0</v>
      </c>
      <c r="AJ10" s="10">
        <v>26</v>
      </c>
      <c r="AK10" s="10">
        <v>0</v>
      </c>
      <c r="AL10" s="10">
        <v>0</v>
      </c>
      <c r="AM10" s="10">
        <v>41</v>
      </c>
      <c r="AN10" s="10">
        <v>0</v>
      </c>
      <c r="AO10" s="10">
        <v>0</v>
      </c>
      <c r="AP10" s="10">
        <v>17</v>
      </c>
      <c r="AQ10" s="10">
        <v>0</v>
      </c>
      <c r="AR10" s="10">
        <v>0</v>
      </c>
      <c r="AS10" s="8"/>
    </row>
    <row r="11" spans="1:45" x14ac:dyDescent="0.2">
      <c r="A11" s="24"/>
      <c r="B11" s="24"/>
      <c r="C11" s="11" t="s">
        <v>118</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2" t="s">
        <v>512</v>
      </c>
      <c r="AK11" s="11"/>
      <c r="AL11" s="11"/>
      <c r="AM11" s="12" t="s">
        <v>513</v>
      </c>
      <c r="AN11" s="11"/>
      <c r="AO11" s="11"/>
      <c r="AP11" s="12" t="s">
        <v>514</v>
      </c>
      <c r="AQ11" s="11"/>
      <c r="AR11" s="11" t="s">
        <v>118</v>
      </c>
      <c r="AS11" s="8"/>
    </row>
    <row r="12" spans="1:45" x14ac:dyDescent="0.2">
      <c r="A12" s="26"/>
      <c r="B12" s="23" t="s">
        <v>515</v>
      </c>
      <c r="C12" s="9">
        <v>0.1789591766436</v>
      </c>
      <c r="D12" s="9">
        <v>0.23121780124470001</v>
      </c>
      <c r="E12" s="9">
        <v>0.1576266706884</v>
      </c>
      <c r="F12" s="9">
        <v>0.235533866038</v>
      </c>
      <c r="G12" s="9">
        <v>0.2074884478972</v>
      </c>
      <c r="H12" s="9">
        <v>0.12665220424929999</v>
      </c>
      <c r="I12" s="9">
        <v>0.19378189672089999</v>
      </c>
      <c r="J12" s="9">
        <v>0.16095216360969999</v>
      </c>
      <c r="K12" s="9">
        <v>0.18045224830529999</v>
      </c>
      <c r="L12" s="9">
        <v>0.1867936577023</v>
      </c>
      <c r="M12" s="9">
        <v>0.158996508121</v>
      </c>
      <c r="N12" s="9">
        <v>0.43753516437009998</v>
      </c>
      <c r="O12" s="9">
        <v>0.15055232046440001</v>
      </c>
      <c r="P12" s="9">
        <v>0.30976814639099998</v>
      </c>
      <c r="Q12" s="9">
        <v>0.20578839743390001</v>
      </c>
      <c r="R12" s="9">
        <v>0.2262120589811</v>
      </c>
      <c r="S12" s="9">
        <v>0.13059400068509999</v>
      </c>
      <c r="T12" s="9">
        <v>0.1330276268242</v>
      </c>
      <c r="U12" s="9">
        <v>0.18242880450259999</v>
      </c>
      <c r="V12" s="9">
        <v>0.1335864958522</v>
      </c>
      <c r="W12" s="9">
        <v>0.13204634444720001</v>
      </c>
      <c r="X12" s="9">
        <v>0.1358761116028</v>
      </c>
      <c r="Y12" s="9">
        <v>0.2108933369604</v>
      </c>
      <c r="Z12" s="9">
        <v>0.15963214190909999</v>
      </c>
      <c r="AA12" s="9">
        <v>0.16158436416559999</v>
      </c>
      <c r="AB12" s="9">
        <v>0.2352888790232</v>
      </c>
      <c r="AC12" s="9">
        <v>0.132476284296</v>
      </c>
      <c r="AD12" s="9">
        <v>0.15031264065880001</v>
      </c>
      <c r="AE12" s="9">
        <v>0.23830168289629999</v>
      </c>
      <c r="AF12" s="9">
        <v>0.1987079549929</v>
      </c>
      <c r="AG12" s="9">
        <v>7.8047372813500007E-2</v>
      </c>
      <c r="AH12" s="9">
        <v>0</v>
      </c>
      <c r="AI12" s="9">
        <v>0</v>
      </c>
      <c r="AJ12" s="9">
        <v>0.43178649173229999</v>
      </c>
      <c r="AK12" s="9">
        <v>0</v>
      </c>
      <c r="AL12" s="9">
        <v>0</v>
      </c>
      <c r="AM12" s="9">
        <v>0.45147156022669999</v>
      </c>
      <c r="AN12" s="9">
        <v>0</v>
      </c>
      <c r="AO12" s="9">
        <v>0</v>
      </c>
      <c r="AP12" s="9">
        <v>0.28263369657229998</v>
      </c>
      <c r="AQ12" s="9">
        <v>0</v>
      </c>
      <c r="AR12" s="9"/>
      <c r="AS12" s="8"/>
    </row>
    <row r="13" spans="1:45" x14ac:dyDescent="0.2">
      <c r="A13" s="24"/>
      <c r="B13" s="24"/>
      <c r="C13" s="10">
        <v>61</v>
      </c>
      <c r="D13" s="10">
        <v>4</v>
      </c>
      <c r="E13" s="10">
        <v>9</v>
      </c>
      <c r="F13" s="10">
        <v>16</v>
      </c>
      <c r="G13" s="10">
        <v>15</v>
      </c>
      <c r="H13" s="10">
        <v>17</v>
      </c>
      <c r="I13" s="10">
        <v>41</v>
      </c>
      <c r="J13" s="10">
        <v>20</v>
      </c>
      <c r="K13" s="10">
        <v>30</v>
      </c>
      <c r="L13" s="10">
        <v>20</v>
      </c>
      <c r="M13" s="10">
        <v>9</v>
      </c>
      <c r="N13" s="10">
        <v>2</v>
      </c>
      <c r="O13" s="10">
        <v>4</v>
      </c>
      <c r="P13" s="10">
        <v>3</v>
      </c>
      <c r="Q13" s="10">
        <v>12</v>
      </c>
      <c r="R13" s="10">
        <v>5</v>
      </c>
      <c r="S13" s="10">
        <v>7</v>
      </c>
      <c r="T13" s="10">
        <v>16</v>
      </c>
      <c r="U13" s="10">
        <v>14</v>
      </c>
      <c r="V13" s="10">
        <v>5</v>
      </c>
      <c r="W13" s="10">
        <v>4</v>
      </c>
      <c r="X13" s="10">
        <v>2</v>
      </c>
      <c r="Y13" s="10">
        <v>10</v>
      </c>
      <c r="Z13" s="10">
        <v>9</v>
      </c>
      <c r="AA13" s="10">
        <v>7</v>
      </c>
      <c r="AB13" s="10">
        <v>24</v>
      </c>
      <c r="AC13" s="10">
        <v>5</v>
      </c>
      <c r="AD13" s="10">
        <v>8</v>
      </c>
      <c r="AE13" s="10">
        <v>14</v>
      </c>
      <c r="AF13" s="10">
        <v>30</v>
      </c>
      <c r="AG13" s="10">
        <v>4</v>
      </c>
      <c r="AH13" s="10">
        <v>0</v>
      </c>
      <c r="AI13" s="10">
        <v>0</v>
      </c>
      <c r="AJ13" s="10">
        <v>11</v>
      </c>
      <c r="AK13" s="10">
        <v>0</v>
      </c>
      <c r="AL13" s="10">
        <v>0</v>
      </c>
      <c r="AM13" s="10">
        <v>44</v>
      </c>
      <c r="AN13" s="10">
        <v>0</v>
      </c>
      <c r="AO13" s="10">
        <v>0</v>
      </c>
      <c r="AP13" s="10">
        <v>6</v>
      </c>
      <c r="AQ13" s="10">
        <v>0</v>
      </c>
      <c r="AR13" s="10">
        <v>0</v>
      </c>
      <c r="AS13" s="8"/>
    </row>
    <row r="14" spans="1:45" x14ac:dyDescent="0.2">
      <c r="A14" s="24"/>
      <c r="B14" s="24"/>
      <c r="C14" s="11" t="s">
        <v>118</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2" t="s">
        <v>512</v>
      </c>
      <c r="AK14" s="11"/>
      <c r="AL14" s="11"/>
      <c r="AM14" s="12" t="s">
        <v>516</v>
      </c>
      <c r="AN14" s="11"/>
      <c r="AO14" s="11"/>
      <c r="AP14" s="12" t="s">
        <v>120</v>
      </c>
      <c r="AQ14" s="11"/>
      <c r="AR14" s="11" t="s">
        <v>118</v>
      </c>
      <c r="AS14" s="8"/>
    </row>
    <row r="15" spans="1:45" x14ac:dyDescent="0.2">
      <c r="A15" s="26"/>
      <c r="B15" s="23" t="s">
        <v>517</v>
      </c>
      <c r="C15" s="9">
        <v>0.13902389935160001</v>
      </c>
      <c r="D15" s="9">
        <v>9.381521792394E-2</v>
      </c>
      <c r="E15" s="9">
        <v>9.5087730217539995E-2</v>
      </c>
      <c r="F15" s="9">
        <v>0.1740424309726</v>
      </c>
      <c r="G15" s="9">
        <v>0.16662573009289999</v>
      </c>
      <c r="H15" s="9">
        <v>0.14591256598069999</v>
      </c>
      <c r="I15" s="9">
        <v>7.0626155703129995E-2</v>
      </c>
      <c r="J15" s="9">
        <v>0.24005118433</v>
      </c>
      <c r="K15" s="9">
        <v>0.13609693048429999</v>
      </c>
      <c r="L15" s="9">
        <v>0.1166544729032</v>
      </c>
      <c r="M15" s="9">
        <v>0.1749509980939</v>
      </c>
      <c r="N15" s="9">
        <v>0.1574716293367</v>
      </c>
      <c r="O15" s="9">
        <v>0.20695139062920001</v>
      </c>
      <c r="P15" s="9">
        <v>0.20203259028019999</v>
      </c>
      <c r="Q15" s="9">
        <v>9.0673744679269988E-2</v>
      </c>
      <c r="R15" s="9">
        <v>0.12765256155410001</v>
      </c>
      <c r="S15" s="9">
        <v>0.15834226937449999</v>
      </c>
      <c r="T15" s="9">
        <v>0.1650114781357</v>
      </c>
      <c r="U15" s="9">
        <v>9.1345520556099999E-2</v>
      </c>
      <c r="V15" s="9">
        <v>9.0206502840939992E-2</v>
      </c>
      <c r="W15" s="9">
        <v>0.17165482670689999</v>
      </c>
      <c r="X15" s="9">
        <v>0.12458802883889999</v>
      </c>
      <c r="Y15" s="9">
        <v>7.777335012771E-2</v>
      </c>
      <c r="Z15" s="9">
        <v>0.1990569533698</v>
      </c>
      <c r="AA15" s="9">
        <v>0.1919660979351</v>
      </c>
      <c r="AB15" s="9">
        <v>0.15124328153630001</v>
      </c>
      <c r="AC15" s="9">
        <v>0.1017289989311</v>
      </c>
      <c r="AD15" s="9">
        <v>5.7506605416529993E-2</v>
      </c>
      <c r="AE15" s="9">
        <v>0.1990180008894</v>
      </c>
      <c r="AF15" s="9">
        <v>0.14834849300700001</v>
      </c>
      <c r="AG15" s="9">
        <v>0.1843521174053</v>
      </c>
      <c r="AH15" s="9">
        <v>0</v>
      </c>
      <c r="AI15" s="9">
        <v>0</v>
      </c>
      <c r="AJ15" s="9">
        <v>0</v>
      </c>
      <c r="AK15" s="9">
        <v>1</v>
      </c>
      <c r="AL15" s="9">
        <v>0</v>
      </c>
      <c r="AM15" s="9">
        <v>0</v>
      </c>
      <c r="AN15" s="9">
        <v>1</v>
      </c>
      <c r="AO15" s="9">
        <v>0</v>
      </c>
      <c r="AP15" s="9">
        <v>0</v>
      </c>
      <c r="AQ15" s="9">
        <v>1</v>
      </c>
      <c r="AR15" s="9"/>
      <c r="AS15" s="8"/>
    </row>
    <row r="16" spans="1:45" x14ac:dyDescent="0.2">
      <c r="A16" s="24"/>
      <c r="B16" s="24"/>
      <c r="C16" s="10">
        <v>56</v>
      </c>
      <c r="D16" s="10">
        <v>2</v>
      </c>
      <c r="E16" s="10">
        <v>8</v>
      </c>
      <c r="F16" s="10">
        <v>9</v>
      </c>
      <c r="G16" s="10">
        <v>17</v>
      </c>
      <c r="H16" s="10">
        <v>20</v>
      </c>
      <c r="I16" s="10">
        <v>21</v>
      </c>
      <c r="J16" s="10">
        <v>34</v>
      </c>
      <c r="K16" s="10">
        <v>26</v>
      </c>
      <c r="L16" s="10">
        <v>15</v>
      </c>
      <c r="M16" s="10">
        <v>13</v>
      </c>
      <c r="N16" s="10">
        <v>1</v>
      </c>
      <c r="O16" s="10">
        <v>4</v>
      </c>
      <c r="P16" s="10">
        <v>5</v>
      </c>
      <c r="Q16" s="10">
        <v>10</v>
      </c>
      <c r="R16" s="10">
        <v>5</v>
      </c>
      <c r="S16" s="10">
        <v>9</v>
      </c>
      <c r="T16" s="10">
        <v>17</v>
      </c>
      <c r="U16" s="10">
        <v>6</v>
      </c>
      <c r="V16" s="10">
        <v>4</v>
      </c>
      <c r="W16" s="10">
        <v>3</v>
      </c>
      <c r="X16" s="10">
        <v>2</v>
      </c>
      <c r="Y16" s="10">
        <v>8</v>
      </c>
      <c r="Z16" s="10">
        <v>13</v>
      </c>
      <c r="AA16" s="10">
        <v>6</v>
      </c>
      <c r="AB16" s="10">
        <v>20</v>
      </c>
      <c r="AC16" s="10">
        <v>3</v>
      </c>
      <c r="AD16" s="10">
        <v>5</v>
      </c>
      <c r="AE16" s="10">
        <v>15</v>
      </c>
      <c r="AF16" s="10">
        <v>26</v>
      </c>
      <c r="AG16" s="10">
        <v>7</v>
      </c>
      <c r="AH16" s="10">
        <v>0</v>
      </c>
      <c r="AI16" s="10">
        <v>0</v>
      </c>
      <c r="AJ16" s="10">
        <v>0</v>
      </c>
      <c r="AK16" s="10">
        <v>14</v>
      </c>
      <c r="AL16" s="10">
        <v>0</v>
      </c>
      <c r="AM16" s="10">
        <v>0</v>
      </c>
      <c r="AN16" s="10">
        <v>36</v>
      </c>
      <c r="AO16" s="10">
        <v>0</v>
      </c>
      <c r="AP16" s="10">
        <v>0</v>
      </c>
      <c r="AQ16" s="10">
        <v>6</v>
      </c>
      <c r="AR16" s="10">
        <v>0</v>
      </c>
      <c r="AS16" s="8"/>
    </row>
    <row r="17" spans="1:45" x14ac:dyDescent="0.2">
      <c r="A17" s="24"/>
      <c r="B17" s="24"/>
      <c r="C17" s="11" t="s">
        <v>118</v>
      </c>
      <c r="D17" s="11"/>
      <c r="E17" s="11"/>
      <c r="F17" s="11"/>
      <c r="G17" s="11"/>
      <c r="H17" s="11"/>
      <c r="I17" s="11"/>
      <c r="J17" s="12" t="s">
        <v>120</v>
      </c>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2" t="s">
        <v>518</v>
      </c>
      <c r="AL17" s="11"/>
      <c r="AM17" s="11"/>
      <c r="AN17" s="12" t="s">
        <v>518</v>
      </c>
      <c r="AO17" s="11"/>
      <c r="AP17" s="11"/>
      <c r="AQ17" s="12" t="s">
        <v>519</v>
      </c>
      <c r="AR17" s="11" t="s">
        <v>118</v>
      </c>
      <c r="AS17" s="8"/>
    </row>
    <row r="18" spans="1:45" x14ac:dyDescent="0.2">
      <c r="A18" s="26"/>
      <c r="B18" s="23" t="s">
        <v>520</v>
      </c>
      <c r="C18" s="9">
        <v>2.600959818437E-2</v>
      </c>
      <c r="D18" s="9">
        <v>0</v>
      </c>
      <c r="E18" s="9">
        <v>0</v>
      </c>
      <c r="F18" s="9">
        <v>9.0625165109559994E-3</v>
      </c>
      <c r="G18" s="9">
        <v>2.9189173248349999E-2</v>
      </c>
      <c r="H18" s="9">
        <v>5.1594212195390003E-2</v>
      </c>
      <c r="I18" s="9">
        <v>4.3576336673849997E-2</v>
      </c>
      <c r="J18" s="9">
        <v>0</v>
      </c>
      <c r="K18" s="9">
        <v>4.1051191753239999E-2</v>
      </c>
      <c r="L18" s="9">
        <v>6.6309139107570006E-3</v>
      </c>
      <c r="M18" s="9">
        <v>1.6940885982760001E-2</v>
      </c>
      <c r="N18" s="9">
        <v>0</v>
      </c>
      <c r="O18" s="9">
        <v>4.3741534811340001E-2</v>
      </c>
      <c r="P18" s="9">
        <v>3.4092753538120003E-2</v>
      </c>
      <c r="Q18" s="9">
        <v>0</v>
      </c>
      <c r="R18" s="9">
        <v>3.0914302978370001E-2</v>
      </c>
      <c r="S18" s="9">
        <v>1.8648543642170001E-2</v>
      </c>
      <c r="T18" s="9">
        <v>3.1310006482340003E-2</v>
      </c>
      <c r="U18" s="9">
        <v>3.6824109403990002E-2</v>
      </c>
      <c r="V18" s="9">
        <v>1.518278176992E-2</v>
      </c>
      <c r="W18" s="9">
        <v>0</v>
      </c>
      <c r="X18" s="9">
        <v>0</v>
      </c>
      <c r="Y18" s="9">
        <v>3.051611883771E-2</v>
      </c>
      <c r="Z18" s="9">
        <v>0</v>
      </c>
      <c r="AA18" s="9">
        <v>3.5304401850970002E-2</v>
      </c>
      <c r="AB18" s="9">
        <v>7.1713507400010007E-2</v>
      </c>
      <c r="AC18" s="9">
        <v>0</v>
      </c>
      <c r="AD18" s="9">
        <v>2.396093027994E-2</v>
      </c>
      <c r="AE18" s="9">
        <v>1.287047932928E-2</v>
      </c>
      <c r="AF18" s="9">
        <v>3.0402533513689999E-2</v>
      </c>
      <c r="AG18" s="9">
        <v>8.496781082075E-2</v>
      </c>
      <c r="AH18" s="9">
        <v>0</v>
      </c>
      <c r="AI18" s="9">
        <v>0</v>
      </c>
      <c r="AJ18" s="9">
        <v>6.0775232176129998E-2</v>
      </c>
      <c r="AK18" s="9">
        <v>0</v>
      </c>
      <c r="AL18" s="9">
        <v>0</v>
      </c>
      <c r="AM18" s="9">
        <v>7.0655272835040001E-2</v>
      </c>
      <c r="AN18" s="9">
        <v>0</v>
      </c>
      <c r="AO18" s="9">
        <v>0</v>
      </c>
      <c r="AP18" s="9">
        <v>2.3307186032839999E-2</v>
      </c>
      <c r="AQ18" s="9">
        <v>0</v>
      </c>
      <c r="AR18" s="9"/>
      <c r="AS18" s="8"/>
    </row>
    <row r="19" spans="1:45" x14ac:dyDescent="0.2">
      <c r="A19" s="24"/>
      <c r="B19" s="24"/>
      <c r="C19" s="10">
        <v>12</v>
      </c>
      <c r="D19" s="10">
        <v>0</v>
      </c>
      <c r="E19" s="10">
        <v>0</v>
      </c>
      <c r="F19" s="10">
        <v>1</v>
      </c>
      <c r="G19" s="10">
        <v>3</v>
      </c>
      <c r="H19" s="10">
        <v>8</v>
      </c>
      <c r="I19" s="10">
        <v>12</v>
      </c>
      <c r="J19" s="10">
        <v>0</v>
      </c>
      <c r="K19" s="10">
        <v>8</v>
      </c>
      <c r="L19" s="10">
        <v>1</v>
      </c>
      <c r="M19" s="10">
        <v>2</v>
      </c>
      <c r="N19" s="10">
        <v>0</v>
      </c>
      <c r="O19" s="10">
        <v>2</v>
      </c>
      <c r="P19" s="10">
        <v>1</v>
      </c>
      <c r="Q19" s="10">
        <v>0</v>
      </c>
      <c r="R19" s="10">
        <v>1</v>
      </c>
      <c r="S19" s="10">
        <v>1</v>
      </c>
      <c r="T19" s="10">
        <v>3</v>
      </c>
      <c r="U19" s="10">
        <v>4</v>
      </c>
      <c r="V19" s="10">
        <v>1</v>
      </c>
      <c r="W19" s="10">
        <v>0</v>
      </c>
      <c r="X19" s="10">
        <v>0</v>
      </c>
      <c r="Y19" s="10">
        <v>3</v>
      </c>
      <c r="Z19" s="10">
        <v>0</v>
      </c>
      <c r="AA19" s="10">
        <v>1</v>
      </c>
      <c r="AB19" s="10">
        <v>7</v>
      </c>
      <c r="AC19" s="10">
        <v>0</v>
      </c>
      <c r="AD19" s="10">
        <v>2</v>
      </c>
      <c r="AE19" s="10">
        <v>2</v>
      </c>
      <c r="AF19" s="10">
        <v>4</v>
      </c>
      <c r="AG19" s="10">
        <v>4</v>
      </c>
      <c r="AH19" s="10">
        <v>0</v>
      </c>
      <c r="AI19" s="10">
        <v>0</v>
      </c>
      <c r="AJ19" s="10">
        <v>3</v>
      </c>
      <c r="AK19" s="10">
        <v>0</v>
      </c>
      <c r="AL19" s="10">
        <v>0</v>
      </c>
      <c r="AM19" s="10">
        <v>8</v>
      </c>
      <c r="AN19" s="10">
        <v>0</v>
      </c>
      <c r="AO19" s="10">
        <v>0</v>
      </c>
      <c r="AP19" s="10">
        <v>1</v>
      </c>
      <c r="AQ19" s="10">
        <v>0</v>
      </c>
      <c r="AR19" s="10">
        <v>0</v>
      </c>
      <c r="AS19" s="8"/>
    </row>
    <row r="20" spans="1:45" x14ac:dyDescent="0.2">
      <c r="A20" s="24"/>
      <c r="B20" s="24"/>
      <c r="C20" s="11" t="s">
        <v>118</v>
      </c>
      <c r="D20" s="11"/>
      <c r="E20" s="11"/>
      <c r="F20" s="11"/>
      <c r="G20" s="11"/>
      <c r="H20" s="11"/>
      <c r="I20" s="12" t="s">
        <v>125</v>
      </c>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2" t="s">
        <v>119</v>
      </c>
      <c r="AN20" s="11"/>
      <c r="AO20" s="11"/>
      <c r="AP20" s="11"/>
      <c r="AQ20" s="11"/>
      <c r="AR20" s="11" t="s">
        <v>118</v>
      </c>
      <c r="AS20" s="8"/>
    </row>
    <row r="21" spans="1:45" x14ac:dyDescent="0.2">
      <c r="A21" s="26"/>
      <c r="B21" s="23" t="s">
        <v>56</v>
      </c>
      <c r="C21" s="9">
        <v>1</v>
      </c>
      <c r="D21" s="9">
        <v>1</v>
      </c>
      <c r="E21" s="9">
        <v>1</v>
      </c>
      <c r="F21" s="9">
        <v>1</v>
      </c>
      <c r="G21" s="9">
        <v>1</v>
      </c>
      <c r="H21" s="9">
        <v>1</v>
      </c>
      <c r="I21" s="9">
        <v>1</v>
      </c>
      <c r="J21" s="9">
        <v>1</v>
      </c>
      <c r="K21" s="9">
        <v>1</v>
      </c>
      <c r="L21" s="9">
        <v>1</v>
      </c>
      <c r="M21" s="9">
        <v>1</v>
      </c>
      <c r="N21" s="9">
        <v>1</v>
      </c>
      <c r="O21" s="9">
        <v>1</v>
      </c>
      <c r="P21" s="9">
        <v>1</v>
      </c>
      <c r="Q21" s="9">
        <v>1</v>
      </c>
      <c r="R21" s="9">
        <v>1</v>
      </c>
      <c r="S21" s="9">
        <v>1</v>
      </c>
      <c r="T21" s="9">
        <v>1</v>
      </c>
      <c r="U21" s="9">
        <v>1</v>
      </c>
      <c r="V21" s="9">
        <v>1</v>
      </c>
      <c r="W21" s="9">
        <v>1</v>
      </c>
      <c r="X21" s="9">
        <v>1</v>
      </c>
      <c r="Y21" s="9">
        <v>1</v>
      </c>
      <c r="Z21" s="9">
        <v>1</v>
      </c>
      <c r="AA21" s="9">
        <v>1</v>
      </c>
      <c r="AB21" s="9">
        <v>1</v>
      </c>
      <c r="AC21" s="9">
        <v>1</v>
      </c>
      <c r="AD21" s="9">
        <v>1</v>
      </c>
      <c r="AE21" s="9">
        <v>1</v>
      </c>
      <c r="AF21" s="9">
        <v>1</v>
      </c>
      <c r="AG21" s="9">
        <v>1</v>
      </c>
      <c r="AH21" s="9">
        <v>1</v>
      </c>
      <c r="AI21" s="9">
        <v>1</v>
      </c>
      <c r="AJ21" s="9">
        <v>1</v>
      </c>
      <c r="AK21" s="9">
        <v>1</v>
      </c>
      <c r="AL21" s="9">
        <v>1</v>
      </c>
      <c r="AM21" s="9">
        <v>1</v>
      </c>
      <c r="AN21" s="9">
        <v>1</v>
      </c>
      <c r="AO21" s="9">
        <v>1</v>
      </c>
      <c r="AP21" s="9">
        <v>1</v>
      </c>
      <c r="AQ21" s="9">
        <v>1</v>
      </c>
      <c r="AR21" s="9"/>
      <c r="AS21" s="8"/>
    </row>
    <row r="22" spans="1:45" x14ac:dyDescent="0.2">
      <c r="A22" s="24"/>
      <c r="B22" s="24"/>
      <c r="C22" s="10">
        <v>389</v>
      </c>
      <c r="D22" s="10">
        <v>30</v>
      </c>
      <c r="E22" s="10">
        <v>58</v>
      </c>
      <c r="F22" s="10">
        <v>60</v>
      </c>
      <c r="G22" s="10">
        <v>87</v>
      </c>
      <c r="H22" s="10">
        <v>149</v>
      </c>
      <c r="I22" s="10">
        <v>233</v>
      </c>
      <c r="J22" s="10">
        <v>152</v>
      </c>
      <c r="K22" s="10">
        <v>171</v>
      </c>
      <c r="L22" s="10">
        <v>139</v>
      </c>
      <c r="M22" s="10">
        <v>70</v>
      </c>
      <c r="N22" s="10">
        <v>5</v>
      </c>
      <c r="O22" s="10">
        <v>29</v>
      </c>
      <c r="P22" s="10">
        <v>21</v>
      </c>
      <c r="Q22" s="10">
        <v>81</v>
      </c>
      <c r="R22" s="10">
        <v>34</v>
      </c>
      <c r="S22" s="10">
        <v>50</v>
      </c>
      <c r="T22" s="10">
        <v>99</v>
      </c>
      <c r="U22" s="10">
        <v>75</v>
      </c>
      <c r="V22" s="10">
        <v>53</v>
      </c>
      <c r="W22" s="10">
        <v>34</v>
      </c>
      <c r="X22" s="10">
        <v>23</v>
      </c>
      <c r="Y22" s="10">
        <v>78</v>
      </c>
      <c r="Z22" s="10">
        <v>64</v>
      </c>
      <c r="AA22" s="10">
        <v>32</v>
      </c>
      <c r="AB22" s="10">
        <v>105</v>
      </c>
      <c r="AC22" s="10">
        <v>32</v>
      </c>
      <c r="AD22" s="10">
        <v>86</v>
      </c>
      <c r="AE22" s="10">
        <v>93</v>
      </c>
      <c r="AF22" s="10">
        <v>132</v>
      </c>
      <c r="AG22" s="10">
        <v>41</v>
      </c>
      <c r="AH22" s="10">
        <v>5</v>
      </c>
      <c r="AI22" s="10">
        <v>144</v>
      </c>
      <c r="AJ22" s="10">
        <v>40</v>
      </c>
      <c r="AK22" s="10">
        <v>14</v>
      </c>
      <c r="AL22" s="10">
        <v>29</v>
      </c>
      <c r="AM22" s="10">
        <v>93</v>
      </c>
      <c r="AN22" s="10">
        <v>36</v>
      </c>
      <c r="AO22" s="10">
        <v>3</v>
      </c>
      <c r="AP22" s="10">
        <v>24</v>
      </c>
      <c r="AQ22" s="10">
        <v>6</v>
      </c>
      <c r="AR22" s="10">
        <v>0</v>
      </c>
      <c r="AS22" s="8"/>
    </row>
    <row r="23" spans="1:45" x14ac:dyDescent="0.2">
      <c r="A23" s="24"/>
      <c r="B23" s="24"/>
      <c r="C23" s="11" t="s">
        <v>118</v>
      </c>
      <c r="D23" s="11" t="s">
        <v>118</v>
      </c>
      <c r="E23" s="11" t="s">
        <v>118</v>
      </c>
      <c r="F23" s="11" t="s">
        <v>118</v>
      </c>
      <c r="G23" s="11" t="s">
        <v>118</v>
      </c>
      <c r="H23" s="11" t="s">
        <v>118</v>
      </c>
      <c r="I23" s="11" t="s">
        <v>118</v>
      </c>
      <c r="J23" s="11" t="s">
        <v>118</v>
      </c>
      <c r="K23" s="11" t="s">
        <v>118</v>
      </c>
      <c r="L23" s="11" t="s">
        <v>118</v>
      </c>
      <c r="M23" s="11" t="s">
        <v>118</v>
      </c>
      <c r="N23" s="11" t="s">
        <v>118</v>
      </c>
      <c r="O23" s="11" t="s">
        <v>118</v>
      </c>
      <c r="P23" s="11" t="s">
        <v>118</v>
      </c>
      <c r="Q23" s="11" t="s">
        <v>118</v>
      </c>
      <c r="R23" s="11" t="s">
        <v>118</v>
      </c>
      <c r="S23" s="11" t="s">
        <v>118</v>
      </c>
      <c r="T23" s="11" t="s">
        <v>118</v>
      </c>
      <c r="U23" s="11" t="s">
        <v>118</v>
      </c>
      <c r="V23" s="11" t="s">
        <v>118</v>
      </c>
      <c r="W23" s="11" t="s">
        <v>118</v>
      </c>
      <c r="X23" s="11" t="s">
        <v>118</v>
      </c>
      <c r="Y23" s="11" t="s">
        <v>118</v>
      </c>
      <c r="Z23" s="11" t="s">
        <v>118</v>
      </c>
      <c r="AA23" s="11" t="s">
        <v>118</v>
      </c>
      <c r="AB23" s="11" t="s">
        <v>118</v>
      </c>
      <c r="AC23" s="11" t="s">
        <v>118</v>
      </c>
      <c r="AD23" s="11" t="s">
        <v>118</v>
      </c>
      <c r="AE23" s="11" t="s">
        <v>118</v>
      </c>
      <c r="AF23" s="11" t="s">
        <v>118</v>
      </c>
      <c r="AG23" s="11" t="s">
        <v>118</v>
      </c>
      <c r="AH23" s="11" t="s">
        <v>118</v>
      </c>
      <c r="AI23" s="11" t="s">
        <v>118</v>
      </c>
      <c r="AJ23" s="11" t="s">
        <v>118</v>
      </c>
      <c r="AK23" s="11" t="s">
        <v>118</v>
      </c>
      <c r="AL23" s="11" t="s">
        <v>118</v>
      </c>
      <c r="AM23" s="11" t="s">
        <v>118</v>
      </c>
      <c r="AN23" s="11" t="s">
        <v>118</v>
      </c>
      <c r="AO23" s="11" t="s">
        <v>118</v>
      </c>
      <c r="AP23" s="11" t="s">
        <v>118</v>
      </c>
      <c r="AQ23" s="11" t="s">
        <v>118</v>
      </c>
      <c r="AR23" s="11" t="s">
        <v>118</v>
      </c>
      <c r="AS23" s="8"/>
    </row>
    <row r="24" spans="1:45" x14ac:dyDescent="0.2">
      <c r="A24" s="13" t="s">
        <v>521</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20"/>
    </row>
    <row r="25" spans="1:45" x14ac:dyDescent="0.2">
      <c r="A25" s="15" t="s">
        <v>135</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row>
  </sheetData>
  <mergeCells count="17">
    <mergeCell ref="AP2:AR2"/>
    <mergeCell ref="A2:C2"/>
    <mergeCell ref="A3:B5"/>
    <mergeCell ref="B6:B8"/>
    <mergeCell ref="B9:B11"/>
    <mergeCell ref="AI3:AR3"/>
    <mergeCell ref="D3:H3"/>
    <mergeCell ref="I3:J3"/>
    <mergeCell ref="K3:N3"/>
    <mergeCell ref="O3:U3"/>
    <mergeCell ref="V3:AB3"/>
    <mergeCell ref="AC3:AH3"/>
    <mergeCell ref="B12:B14"/>
    <mergeCell ref="B15:B17"/>
    <mergeCell ref="B18:B20"/>
    <mergeCell ref="B21:B23"/>
    <mergeCell ref="A6:A23"/>
  </mergeCells>
  <hyperlinks>
    <hyperlink ref="A1" location="'TOC'!A1:A1" display="Back to TOC" xr:uid="{00000000-0004-0000-26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S16"/>
  <sheetViews>
    <sheetView workbookViewId="0">
      <pane xSplit="2" ySplit="5" topLeftCell="C6" activePane="bottomRight" state="frozen"/>
      <selection pane="topRight"/>
      <selection pane="bottomLeft"/>
      <selection pane="bottomRight" activeCell="A2" sqref="A2:C2"/>
    </sheetView>
  </sheetViews>
  <sheetFormatPr baseColWidth="10" defaultColWidth="8.83203125" defaultRowHeight="15" x14ac:dyDescent="0.2"/>
  <cols>
    <col min="1" max="1" width="50" style="1"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584</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522</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523</v>
      </c>
      <c r="B6" s="23" t="s">
        <v>138</v>
      </c>
      <c r="C6" s="9">
        <v>0.76795956283720002</v>
      </c>
      <c r="D6" s="9">
        <v>0.85372996748730001</v>
      </c>
      <c r="E6" s="9">
        <v>0.71286881613219999</v>
      </c>
      <c r="F6" s="9">
        <v>0.77333281305240009</v>
      </c>
      <c r="G6" s="9">
        <v>0.6988176424125</v>
      </c>
      <c r="H6" s="9">
        <v>0.8236395323522</v>
      </c>
      <c r="I6" s="9">
        <v>0.76877498803869992</v>
      </c>
      <c r="J6" s="9">
        <v>0.77329951311019995</v>
      </c>
      <c r="K6" s="9">
        <v>0.78676179534570001</v>
      </c>
      <c r="L6" s="9">
        <v>0.74114663638099998</v>
      </c>
      <c r="M6" s="9">
        <v>0.77939813012979997</v>
      </c>
      <c r="N6" s="9">
        <v>0.57761618066279996</v>
      </c>
      <c r="O6" s="9">
        <v>0.78860463842780004</v>
      </c>
      <c r="P6" s="9">
        <v>0.88904741387090003</v>
      </c>
      <c r="Q6" s="9">
        <v>0.74808051518880003</v>
      </c>
      <c r="R6" s="9">
        <v>0.77890769218200007</v>
      </c>
      <c r="S6" s="9">
        <v>0.69245490258969999</v>
      </c>
      <c r="T6" s="9">
        <v>0.75710864953330004</v>
      </c>
      <c r="U6" s="9">
        <v>0.83243129672110006</v>
      </c>
      <c r="V6" s="9">
        <v>0.76674793381219997</v>
      </c>
      <c r="W6" s="9">
        <v>0.45798902605289998</v>
      </c>
      <c r="X6" s="9">
        <v>0.86661987650740002</v>
      </c>
      <c r="Y6" s="9">
        <v>0.76226707003780003</v>
      </c>
      <c r="Z6" s="9">
        <v>0.85503202130139999</v>
      </c>
      <c r="AA6" s="9">
        <v>0.75862402244630001</v>
      </c>
      <c r="AB6" s="9">
        <v>0.74763808200409998</v>
      </c>
      <c r="AC6" s="9">
        <v>0.64934812957679999</v>
      </c>
      <c r="AD6" s="9">
        <v>0.75869339604039998</v>
      </c>
      <c r="AE6" s="9">
        <v>0.76838909888630003</v>
      </c>
      <c r="AF6" s="9">
        <v>0.78182493261890007</v>
      </c>
      <c r="AG6" s="9">
        <v>0.76747800910999997</v>
      </c>
      <c r="AH6" s="9">
        <v>1</v>
      </c>
      <c r="AI6" s="9"/>
      <c r="AJ6" s="9"/>
      <c r="AK6" s="9"/>
      <c r="AL6" s="9">
        <v>0.64189108122560001</v>
      </c>
      <c r="AM6" s="9">
        <v>0.71319871256669998</v>
      </c>
      <c r="AN6" s="9">
        <v>0.61214165493450001</v>
      </c>
      <c r="AO6" s="9">
        <v>0.71658356851120009</v>
      </c>
      <c r="AP6" s="9">
        <v>0.6721399124877</v>
      </c>
      <c r="AQ6" s="9">
        <v>0.86864914101119994</v>
      </c>
      <c r="AR6" s="9">
        <v>0.81585224767819997</v>
      </c>
      <c r="AS6" s="8"/>
    </row>
    <row r="7" spans="1:45" x14ac:dyDescent="0.2">
      <c r="A7" s="24"/>
      <c r="B7" s="24"/>
      <c r="C7" s="10">
        <v>417</v>
      </c>
      <c r="D7" s="10">
        <v>42</v>
      </c>
      <c r="E7" s="10">
        <v>75</v>
      </c>
      <c r="F7" s="10">
        <v>83</v>
      </c>
      <c r="G7" s="10">
        <v>88</v>
      </c>
      <c r="H7" s="10">
        <v>123</v>
      </c>
      <c r="I7" s="10">
        <v>218</v>
      </c>
      <c r="J7" s="10">
        <v>196</v>
      </c>
      <c r="K7" s="10">
        <v>224</v>
      </c>
      <c r="L7" s="10">
        <v>124</v>
      </c>
      <c r="M7" s="10">
        <v>63</v>
      </c>
      <c r="N7" s="10">
        <v>3</v>
      </c>
      <c r="O7" s="10">
        <v>28</v>
      </c>
      <c r="P7" s="10">
        <v>21</v>
      </c>
      <c r="Q7" s="10">
        <v>77</v>
      </c>
      <c r="R7" s="10">
        <v>55</v>
      </c>
      <c r="S7" s="10">
        <v>72</v>
      </c>
      <c r="T7" s="10">
        <v>93</v>
      </c>
      <c r="U7" s="10">
        <v>71</v>
      </c>
      <c r="V7" s="10">
        <v>14</v>
      </c>
      <c r="W7" s="10">
        <v>8</v>
      </c>
      <c r="X7" s="10">
        <v>16</v>
      </c>
      <c r="Y7" s="10">
        <v>61</v>
      </c>
      <c r="Z7" s="10">
        <v>82</v>
      </c>
      <c r="AA7" s="10">
        <v>52</v>
      </c>
      <c r="AB7" s="10">
        <v>184</v>
      </c>
      <c r="AC7" s="10">
        <v>13</v>
      </c>
      <c r="AD7" s="10">
        <v>26</v>
      </c>
      <c r="AE7" s="10">
        <v>65</v>
      </c>
      <c r="AF7" s="10">
        <v>178</v>
      </c>
      <c r="AG7" s="10">
        <v>131</v>
      </c>
      <c r="AH7" s="10">
        <v>3</v>
      </c>
      <c r="AI7" s="10">
        <v>0</v>
      </c>
      <c r="AJ7" s="10">
        <v>0</v>
      </c>
      <c r="AK7" s="10">
        <v>0</v>
      </c>
      <c r="AL7" s="10">
        <v>22</v>
      </c>
      <c r="AM7" s="10">
        <v>64</v>
      </c>
      <c r="AN7" s="10">
        <v>23</v>
      </c>
      <c r="AO7" s="10">
        <v>2</v>
      </c>
      <c r="AP7" s="10">
        <v>17</v>
      </c>
      <c r="AQ7" s="10">
        <v>5</v>
      </c>
      <c r="AR7" s="10">
        <v>284</v>
      </c>
      <c r="AS7" s="8"/>
    </row>
    <row r="8" spans="1:45" x14ac:dyDescent="0.2">
      <c r="A8" s="24"/>
      <c r="B8" s="24"/>
      <c r="C8" s="11" t="s">
        <v>118</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t="s">
        <v>118</v>
      </c>
      <c r="AJ8" s="11" t="s">
        <v>118</v>
      </c>
      <c r="AK8" s="11" t="s">
        <v>118</v>
      </c>
      <c r="AL8" s="11"/>
      <c r="AM8" s="11"/>
      <c r="AN8" s="11"/>
      <c r="AO8" s="11"/>
      <c r="AP8" s="11"/>
      <c r="AQ8" s="11"/>
      <c r="AR8" s="11"/>
      <c r="AS8" s="8"/>
    </row>
    <row r="9" spans="1:45" x14ac:dyDescent="0.2">
      <c r="A9" s="26"/>
      <c r="B9" s="23" t="s">
        <v>139</v>
      </c>
      <c r="C9" s="9">
        <v>0.23204043716280001</v>
      </c>
      <c r="D9" s="9">
        <v>0.14627003251269999</v>
      </c>
      <c r="E9" s="9">
        <v>0.28713118386780001</v>
      </c>
      <c r="F9" s="9">
        <v>0.22666718694759999</v>
      </c>
      <c r="G9" s="9">
        <v>0.3011823575875</v>
      </c>
      <c r="H9" s="9">
        <v>0.1763604676478</v>
      </c>
      <c r="I9" s="9">
        <v>0.23122501196129999</v>
      </c>
      <c r="J9" s="9">
        <v>0.22670048688979999</v>
      </c>
      <c r="K9" s="9">
        <v>0.21323820465429999</v>
      </c>
      <c r="L9" s="9">
        <v>0.25885336361900002</v>
      </c>
      <c r="M9" s="9">
        <v>0.2206018698702</v>
      </c>
      <c r="N9" s="9">
        <v>0.42238381933719998</v>
      </c>
      <c r="O9" s="9">
        <v>0.21139536157220001</v>
      </c>
      <c r="P9" s="9">
        <v>0.1109525861291</v>
      </c>
      <c r="Q9" s="9">
        <v>0.25191948481120002</v>
      </c>
      <c r="R9" s="9">
        <v>0.22109230781799999</v>
      </c>
      <c r="S9" s="9">
        <v>0.30754509741030001</v>
      </c>
      <c r="T9" s="9">
        <v>0.24289135046669999</v>
      </c>
      <c r="U9" s="9">
        <v>0.1675687032789</v>
      </c>
      <c r="V9" s="9">
        <v>0.23325206618780001</v>
      </c>
      <c r="W9" s="9">
        <v>0.54201097394709996</v>
      </c>
      <c r="X9" s="9">
        <v>0.13338012349260001</v>
      </c>
      <c r="Y9" s="9">
        <v>0.2377329299622</v>
      </c>
      <c r="Z9" s="9">
        <v>0.14496797869860001</v>
      </c>
      <c r="AA9" s="9">
        <v>0.24137597755369999</v>
      </c>
      <c r="AB9" s="9">
        <v>0.25236191799590002</v>
      </c>
      <c r="AC9" s="9">
        <v>0.35065187042320001</v>
      </c>
      <c r="AD9" s="9">
        <v>0.24130660395959999</v>
      </c>
      <c r="AE9" s="9">
        <v>0.2316109011137</v>
      </c>
      <c r="AF9" s="9">
        <v>0.21817506738110001</v>
      </c>
      <c r="AG9" s="9">
        <v>0.23252199089</v>
      </c>
      <c r="AH9" s="9">
        <v>0</v>
      </c>
      <c r="AI9" s="9"/>
      <c r="AJ9" s="9"/>
      <c r="AK9" s="9"/>
      <c r="AL9" s="9">
        <v>0.35810891877439999</v>
      </c>
      <c r="AM9" s="9">
        <v>0.28680128743330002</v>
      </c>
      <c r="AN9" s="9">
        <v>0.38785834506549999</v>
      </c>
      <c r="AO9" s="9">
        <v>0.28341643148880002</v>
      </c>
      <c r="AP9" s="9">
        <v>0.3278600875123</v>
      </c>
      <c r="AQ9" s="9">
        <v>0.1313508589888</v>
      </c>
      <c r="AR9" s="9">
        <v>0.1841477523218</v>
      </c>
      <c r="AS9" s="8"/>
    </row>
    <row r="10" spans="1:45" x14ac:dyDescent="0.2">
      <c r="A10" s="24"/>
      <c r="B10" s="24"/>
      <c r="C10" s="10">
        <v>131</v>
      </c>
      <c r="D10" s="10">
        <v>5</v>
      </c>
      <c r="E10" s="10">
        <v>32</v>
      </c>
      <c r="F10" s="10">
        <v>24</v>
      </c>
      <c r="G10" s="10">
        <v>32</v>
      </c>
      <c r="H10" s="10">
        <v>33</v>
      </c>
      <c r="I10" s="10">
        <v>74</v>
      </c>
      <c r="J10" s="10">
        <v>54</v>
      </c>
      <c r="K10" s="10">
        <v>63</v>
      </c>
      <c r="L10" s="10">
        <v>37</v>
      </c>
      <c r="M10" s="10">
        <v>25</v>
      </c>
      <c r="N10" s="10">
        <v>4</v>
      </c>
      <c r="O10" s="10">
        <v>5</v>
      </c>
      <c r="P10" s="10">
        <v>3</v>
      </c>
      <c r="Q10" s="10">
        <v>29</v>
      </c>
      <c r="R10" s="10">
        <v>20</v>
      </c>
      <c r="S10" s="10">
        <v>27</v>
      </c>
      <c r="T10" s="10">
        <v>29</v>
      </c>
      <c r="U10" s="10">
        <v>18</v>
      </c>
      <c r="V10" s="10">
        <v>4</v>
      </c>
      <c r="W10" s="10">
        <v>5</v>
      </c>
      <c r="X10" s="10">
        <v>3</v>
      </c>
      <c r="Y10" s="10">
        <v>21</v>
      </c>
      <c r="Z10" s="10">
        <v>15</v>
      </c>
      <c r="AA10" s="10">
        <v>19</v>
      </c>
      <c r="AB10" s="10">
        <v>64</v>
      </c>
      <c r="AC10" s="10">
        <v>5</v>
      </c>
      <c r="AD10" s="10">
        <v>11</v>
      </c>
      <c r="AE10" s="10">
        <v>19</v>
      </c>
      <c r="AF10" s="10">
        <v>51</v>
      </c>
      <c r="AG10" s="10">
        <v>45</v>
      </c>
      <c r="AH10" s="10">
        <v>0</v>
      </c>
      <c r="AI10" s="10">
        <v>0</v>
      </c>
      <c r="AJ10" s="10">
        <v>0</v>
      </c>
      <c r="AK10" s="10">
        <v>0</v>
      </c>
      <c r="AL10" s="10">
        <v>7</v>
      </c>
      <c r="AM10" s="10">
        <v>27</v>
      </c>
      <c r="AN10" s="10">
        <v>13</v>
      </c>
      <c r="AO10" s="10">
        <v>1</v>
      </c>
      <c r="AP10" s="10">
        <v>7</v>
      </c>
      <c r="AQ10" s="10">
        <v>1</v>
      </c>
      <c r="AR10" s="10">
        <v>75</v>
      </c>
      <c r="AS10" s="8"/>
    </row>
    <row r="11" spans="1:45" x14ac:dyDescent="0.2">
      <c r="A11" s="24"/>
      <c r="B11" s="24"/>
      <c r="C11" s="11" t="s">
        <v>118</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t="s">
        <v>118</v>
      </c>
      <c r="AJ11" s="11" t="s">
        <v>118</v>
      </c>
      <c r="AK11" s="11" t="s">
        <v>118</v>
      </c>
      <c r="AL11" s="11"/>
      <c r="AM11" s="11"/>
      <c r="AN11" s="11"/>
      <c r="AO11" s="11"/>
      <c r="AP11" s="11"/>
      <c r="AQ11" s="11"/>
      <c r="AR11" s="11"/>
      <c r="AS11" s="8"/>
    </row>
    <row r="12" spans="1:45" x14ac:dyDescent="0.2">
      <c r="A12" s="26"/>
      <c r="B12" s="23" t="s">
        <v>56</v>
      </c>
      <c r="C12" s="9">
        <v>1</v>
      </c>
      <c r="D12" s="9">
        <v>1</v>
      </c>
      <c r="E12" s="9">
        <v>1</v>
      </c>
      <c r="F12" s="9">
        <v>1</v>
      </c>
      <c r="G12" s="9">
        <v>1</v>
      </c>
      <c r="H12" s="9">
        <v>1</v>
      </c>
      <c r="I12" s="9">
        <v>1</v>
      </c>
      <c r="J12" s="9">
        <v>1</v>
      </c>
      <c r="K12" s="9">
        <v>1</v>
      </c>
      <c r="L12" s="9">
        <v>1</v>
      </c>
      <c r="M12" s="9">
        <v>1</v>
      </c>
      <c r="N12" s="9">
        <v>1</v>
      </c>
      <c r="O12" s="9">
        <v>1</v>
      </c>
      <c r="P12" s="9">
        <v>1</v>
      </c>
      <c r="Q12" s="9">
        <v>1</v>
      </c>
      <c r="R12" s="9">
        <v>1</v>
      </c>
      <c r="S12" s="9">
        <v>1</v>
      </c>
      <c r="T12" s="9">
        <v>1</v>
      </c>
      <c r="U12" s="9">
        <v>1</v>
      </c>
      <c r="V12" s="9">
        <v>1</v>
      </c>
      <c r="W12" s="9">
        <v>1</v>
      </c>
      <c r="X12" s="9">
        <v>1</v>
      </c>
      <c r="Y12" s="9">
        <v>1</v>
      </c>
      <c r="Z12" s="9">
        <v>1</v>
      </c>
      <c r="AA12" s="9">
        <v>1</v>
      </c>
      <c r="AB12" s="9">
        <v>1</v>
      </c>
      <c r="AC12" s="9">
        <v>1</v>
      </c>
      <c r="AD12" s="9">
        <v>1</v>
      </c>
      <c r="AE12" s="9">
        <v>1</v>
      </c>
      <c r="AF12" s="9">
        <v>1</v>
      </c>
      <c r="AG12" s="9">
        <v>1</v>
      </c>
      <c r="AH12" s="9">
        <v>1</v>
      </c>
      <c r="AI12" s="9"/>
      <c r="AJ12" s="9"/>
      <c r="AK12" s="9"/>
      <c r="AL12" s="9">
        <v>1</v>
      </c>
      <c r="AM12" s="9">
        <v>1</v>
      </c>
      <c r="AN12" s="9">
        <v>1</v>
      </c>
      <c r="AO12" s="9">
        <v>1</v>
      </c>
      <c r="AP12" s="9">
        <v>1</v>
      </c>
      <c r="AQ12" s="9">
        <v>1</v>
      </c>
      <c r="AR12" s="9">
        <v>1</v>
      </c>
      <c r="AS12" s="8"/>
    </row>
    <row r="13" spans="1:45" x14ac:dyDescent="0.2">
      <c r="A13" s="24"/>
      <c r="B13" s="24"/>
      <c r="C13" s="10">
        <v>548</v>
      </c>
      <c r="D13" s="10">
        <v>47</v>
      </c>
      <c r="E13" s="10">
        <v>107</v>
      </c>
      <c r="F13" s="10">
        <v>107</v>
      </c>
      <c r="G13" s="10">
        <v>120</v>
      </c>
      <c r="H13" s="10">
        <v>156</v>
      </c>
      <c r="I13" s="10">
        <v>292</v>
      </c>
      <c r="J13" s="10">
        <v>250</v>
      </c>
      <c r="K13" s="10">
        <v>287</v>
      </c>
      <c r="L13" s="10">
        <v>161</v>
      </c>
      <c r="M13" s="10">
        <v>88</v>
      </c>
      <c r="N13" s="10">
        <v>7</v>
      </c>
      <c r="O13" s="10">
        <v>33</v>
      </c>
      <c r="P13" s="10">
        <v>24</v>
      </c>
      <c r="Q13" s="10">
        <v>106</v>
      </c>
      <c r="R13" s="10">
        <v>75</v>
      </c>
      <c r="S13" s="10">
        <v>99</v>
      </c>
      <c r="T13" s="10">
        <v>122</v>
      </c>
      <c r="U13" s="10">
        <v>89</v>
      </c>
      <c r="V13" s="10">
        <v>18</v>
      </c>
      <c r="W13" s="10">
        <v>13</v>
      </c>
      <c r="X13" s="10">
        <v>19</v>
      </c>
      <c r="Y13" s="10">
        <v>82</v>
      </c>
      <c r="Z13" s="10">
        <v>97</v>
      </c>
      <c r="AA13" s="10">
        <v>71</v>
      </c>
      <c r="AB13" s="10">
        <v>248</v>
      </c>
      <c r="AC13" s="10">
        <v>18</v>
      </c>
      <c r="AD13" s="10">
        <v>37</v>
      </c>
      <c r="AE13" s="10">
        <v>84</v>
      </c>
      <c r="AF13" s="10">
        <v>229</v>
      </c>
      <c r="AG13" s="10">
        <v>176</v>
      </c>
      <c r="AH13" s="10">
        <v>3</v>
      </c>
      <c r="AI13" s="10">
        <v>0</v>
      </c>
      <c r="AJ13" s="10">
        <v>0</v>
      </c>
      <c r="AK13" s="10">
        <v>0</v>
      </c>
      <c r="AL13" s="10">
        <v>29</v>
      </c>
      <c r="AM13" s="10">
        <v>91</v>
      </c>
      <c r="AN13" s="10">
        <v>36</v>
      </c>
      <c r="AO13" s="10">
        <v>3</v>
      </c>
      <c r="AP13" s="10">
        <v>24</v>
      </c>
      <c r="AQ13" s="10">
        <v>6</v>
      </c>
      <c r="AR13" s="10">
        <v>359</v>
      </c>
      <c r="AS13" s="8"/>
    </row>
    <row r="14" spans="1:45" x14ac:dyDescent="0.2">
      <c r="A14" s="24"/>
      <c r="B14" s="24"/>
      <c r="C14" s="11" t="s">
        <v>118</v>
      </c>
      <c r="D14" s="11" t="s">
        <v>118</v>
      </c>
      <c r="E14" s="11" t="s">
        <v>118</v>
      </c>
      <c r="F14" s="11" t="s">
        <v>118</v>
      </c>
      <c r="G14" s="11" t="s">
        <v>118</v>
      </c>
      <c r="H14" s="11" t="s">
        <v>118</v>
      </c>
      <c r="I14" s="11" t="s">
        <v>118</v>
      </c>
      <c r="J14" s="11" t="s">
        <v>118</v>
      </c>
      <c r="K14" s="11" t="s">
        <v>118</v>
      </c>
      <c r="L14" s="11" t="s">
        <v>118</v>
      </c>
      <c r="M14" s="11" t="s">
        <v>118</v>
      </c>
      <c r="N14" s="11" t="s">
        <v>118</v>
      </c>
      <c r="O14" s="11" t="s">
        <v>118</v>
      </c>
      <c r="P14" s="11" t="s">
        <v>118</v>
      </c>
      <c r="Q14" s="11" t="s">
        <v>118</v>
      </c>
      <c r="R14" s="11" t="s">
        <v>118</v>
      </c>
      <c r="S14" s="11" t="s">
        <v>118</v>
      </c>
      <c r="T14" s="11" t="s">
        <v>118</v>
      </c>
      <c r="U14" s="11" t="s">
        <v>118</v>
      </c>
      <c r="V14" s="11" t="s">
        <v>118</v>
      </c>
      <c r="W14" s="11" t="s">
        <v>118</v>
      </c>
      <c r="X14" s="11" t="s">
        <v>118</v>
      </c>
      <c r="Y14" s="11" t="s">
        <v>118</v>
      </c>
      <c r="Z14" s="11" t="s">
        <v>118</v>
      </c>
      <c r="AA14" s="11" t="s">
        <v>118</v>
      </c>
      <c r="AB14" s="11" t="s">
        <v>118</v>
      </c>
      <c r="AC14" s="11" t="s">
        <v>118</v>
      </c>
      <c r="AD14" s="11" t="s">
        <v>118</v>
      </c>
      <c r="AE14" s="11" t="s">
        <v>118</v>
      </c>
      <c r="AF14" s="11" t="s">
        <v>118</v>
      </c>
      <c r="AG14" s="11" t="s">
        <v>118</v>
      </c>
      <c r="AH14" s="11" t="s">
        <v>118</v>
      </c>
      <c r="AI14" s="11" t="s">
        <v>118</v>
      </c>
      <c r="AJ14" s="11" t="s">
        <v>118</v>
      </c>
      <c r="AK14" s="11" t="s">
        <v>118</v>
      </c>
      <c r="AL14" s="11" t="s">
        <v>118</v>
      </c>
      <c r="AM14" s="11" t="s">
        <v>118</v>
      </c>
      <c r="AN14" s="11" t="s">
        <v>118</v>
      </c>
      <c r="AO14" s="11" t="s">
        <v>118</v>
      </c>
      <c r="AP14" s="11" t="s">
        <v>118</v>
      </c>
      <c r="AQ14" s="11" t="s">
        <v>118</v>
      </c>
      <c r="AR14" s="11" t="s">
        <v>118</v>
      </c>
      <c r="AS14" s="8"/>
    </row>
    <row r="15" spans="1:45" x14ac:dyDescent="0.2">
      <c r="A15" s="13" t="s">
        <v>524</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20"/>
    </row>
    <row r="16" spans="1:45" x14ac:dyDescent="0.2">
      <c r="A16" s="15" t="s">
        <v>135</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sheetData>
  <mergeCells count="14">
    <mergeCell ref="B12:B14"/>
    <mergeCell ref="A6:A14"/>
    <mergeCell ref="AP2:AR2"/>
    <mergeCell ref="A2:C2"/>
    <mergeCell ref="A3:B5"/>
    <mergeCell ref="B6:B8"/>
    <mergeCell ref="B9:B11"/>
    <mergeCell ref="AI3:AR3"/>
    <mergeCell ref="D3:H3"/>
    <mergeCell ref="I3:J3"/>
    <mergeCell ref="K3:N3"/>
    <mergeCell ref="O3:U3"/>
    <mergeCell ref="V3:AB3"/>
    <mergeCell ref="AC3:AH3"/>
  </mergeCells>
  <hyperlinks>
    <hyperlink ref="A1" location="'TOC'!A1:A1" display="Back to TOC" xr:uid="{00000000-0004-0000-2700-000000000000}"/>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S16"/>
  <sheetViews>
    <sheetView workbookViewId="0">
      <pane xSplit="2" ySplit="5" topLeftCell="C6" activePane="bottomRight" state="frozen"/>
      <selection pane="topRight"/>
      <selection pane="bottomLeft"/>
      <selection pane="bottomRight" activeCell="A2" sqref="A2:C2"/>
    </sheetView>
  </sheetViews>
  <sheetFormatPr baseColWidth="10" defaultColWidth="8.83203125" defaultRowHeight="15" x14ac:dyDescent="0.2"/>
  <cols>
    <col min="1" max="1" width="50" style="1"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585</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525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526</v>
      </c>
      <c r="B6" s="23" t="s">
        <v>138</v>
      </c>
      <c r="C6" s="9">
        <v>0.25687926469080002</v>
      </c>
      <c r="D6" s="9">
        <v>0.33333333333330001</v>
      </c>
      <c r="E6" s="9">
        <v>0.13955614408719999</v>
      </c>
      <c r="F6" s="9">
        <v>0.50862684897420007</v>
      </c>
      <c r="G6" s="9">
        <v>0.2462261164589</v>
      </c>
      <c r="H6" s="9">
        <v>0.16694315922889999</v>
      </c>
      <c r="I6" s="9">
        <v>0.31887146651019999</v>
      </c>
      <c r="J6" s="9">
        <v>0.1751868803685</v>
      </c>
      <c r="K6" s="9">
        <v>0.2643838013823</v>
      </c>
      <c r="L6" s="9">
        <v>0.1870986835764</v>
      </c>
      <c r="M6" s="9">
        <v>0.27849284391380003</v>
      </c>
      <c r="N6" s="9">
        <v>1</v>
      </c>
      <c r="O6" s="9">
        <v>0.47204756555100003</v>
      </c>
      <c r="P6" s="9">
        <v>0.43684870583879998</v>
      </c>
      <c r="Q6" s="9">
        <v>0.15572905039759999</v>
      </c>
      <c r="R6" s="9">
        <v>0.29646407056399998</v>
      </c>
      <c r="S6" s="9">
        <v>0.30019599843099998</v>
      </c>
      <c r="T6" s="9">
        <v>0.13186479779550001</v>
      </c>
      <c r="U6" s="9">
        <v>0.1783423965706</v>
      </c>
      <c r="V6" s="9">
        <v>0.5666626370176</v>
      </c>
      <c r="W6" s="9">
        <v>0.3651125369505</v>
      </c>
      <c r="X6" s="9">
        <v>0.18728563196709999</v>
      </c>
      <c r="Y6" s="9">
        <v>0.44811338866380002</v>
      </c>
      <c r="Z6" s="9">
        <v>9.9797367293729997E-2</v>
      </c>
      <c r="AA6" s="9">
        <v>0.24027514037100001</v>
      </c>
      <c r="AB6" s="9">
        <v>4.2364096444730007E-2</v>
      </c>
      <c r="AC6" s="9">
        <v>0.7586140800283</v>
      </c>
      <c r="AD6" s="9">
        <v>0.46625726584749999</v>
      </c>
      <c r="AE6" s="9">
        <v>0.1590257137369</v>
      </c>
      <c r="AF6" s="9">
        <v>8.7376365224849997E-2</v>
      </c>
      <c r="AG6" s="9">
        <v>0</v>
      </c>
      <c r="AH6" s="9"/>
      <c r="AI6" s="9"/>
      <c r="AJ6" s="9"/>
      <c r="AK6" s="9"/>
      <c r="AL6" s="9">
        <v>0.49481117129140001</v>
      </c>
      <c r="AM6" s="9">
        <v>0.24749286610349999</v>
      </c>
      <c r="AN6" s="9">
        <v>9.596893455689999E-2</v>
      </c>
      <c r="AO6" s="9"/>
      <c r="AP6" s="9"/>
      <c r="AQ6" s="9"/>
      <c r="AR6" s="9"/>
      <c r="AS6" s="8"/>
    </row>
    <row r="7" spans="1:45" x14ac:dyDescent="0.2">
      <c r="A7" s="24"/>
      <c r="B7" s="24"/>
      <c r="C7" s="10">
        <v>22</v>
      </c>
      <c r="D7" s="10">
        <v>1</v>
      </c>
      <c r="E7" s="10">
        <v>1</v>
      </c>
      <c r="F7" s="10">
        <v>5</v>
      </c>
      <c r="G7" s="10">
        <v>8</v>
      </c>
      <c r="H7" s="10">
        <v>7</v>
      </c>
      <c r="I7" s="10">
        <v>16</v>
      </c>
      <c r="J7" s="10">
        <v>5</v>
      </c>
      <c r="K7" s="10">
        <v>9</v>
      </c>
      <c r="L7" s="10">
        <v>6</v>
      </c>
      <c r="M7" s="10">
        <v>4</v>
      </c>
      <c r="N7" s="10">
        <v>3</v>
      </c>
      <c r="O7" s="10">
        <v>4</v>
      </c>
      <c r="P7" s="10">
        <v>3</v>
      </c>
      <c r="Q7" s="10">
        <v>3</v>
      </c>
      <c r="R7" s="10">
        <v>3</v>
      </c>
      <c r="S7" s="10">
        <v>3</v>
      </c>
      <c r="T7" s="10">
        <v>2</v>
      </c>
      <c r="U7" s="10">
        <v>4</v>
      </c>
      <c r="V7" s="10">
        <v>4</v>
      </c>
      <c r="W7" s="10">
        <v>1</v>
      </c>
      <c r="X7" s="10">
        <v>1</v>
      </c>
      <c r="Y7" s="10">
        <v>9</v>
      </c>
      <c r="Z7" s="10">
        <v>3</v>
      </c>
      <c r="AA7" s="10">
        <v>2</v>
      </c>
      <c r="AB7" s="10">
        <v>2</v>
      </c>
      <c r="AC7" s="10">
        <v>7</v>
      </c>
      <c r="AD7" s="10">
        <v>5</v>
      </c>
      <c r="AE7" s="10">
        <v>5</v>
      </c>
      <c r="AF7" s="10">
        <v>5</v>
      </c>
      <c r="AG7" s="10">
        <v>0</v>
      </c>
      <c r="AH7" s="10">
        <v>0</v>
      </c>
      <c r="AI7" s="10">
        <v>0</v>
      </c>
      <c r="AJ7" s="10">
        <v>0</v>
      </c>
      <c r="AK7" s="10">
        <v>0</v>
      </c>
      <c r="AL7" s="10">
        <v>8</v>
      </c>
      <c r="AM7" s="10">
        <v>12</v>
      </c>
      <c r="AN7" s="10">
        <v>2</v>
      </c>
      <c r="AO7" s="10">
        <v>0</v>
      </c>
      <c r="AP7" s="10">
        <v>0</v>
      </c>
      <c r="AQ7" s="10">
        <v>0</v>
      </c>
      <c r="AR7" s="10">
        <v>0</v>
      </c>
      <c r="AS7" s="8"/>
    </row>
    <row r="8" spans="1:45" x14ac:dyDescent="0.2">
      <c r="A8" s="24"/>
      <c r="B8" s="24"/>
      <c r="C8" s="11" t="s">
        <v>118</v>
      </c>
      <c r="D8" s="11"/>
      <c r="E8" s="11"/>
      <c r="F8" s="11"/>
      <c r="G8" s="11"/>
      <c r="H8" s="11"/>
      <c r="I8" s="11"/>
      <c r="J8" s="11"/>
      <c r="K8" s="11"/>
      <c r="L8" s="11"/>
      <c r="M8" s="11"/>
      <c r="N8" s="12" t="s">
        <v>125</v>
      </c>
      <c r="O8" s="11"/>
      <c r="P8" s="11"/>
      <c r="Q8" s="11"/>
      <c r="R8" s="11"/>
      <c r="S8" s="11"/>
      <c r="T8" s="11"/>
      <c r="U8" s="11"/>
      <c r="V8" s="12" t="s">
        <v>131</v>
      </c>
      <c r="W8" s="11"/>
      <c r="X8" s="11"/>
      <c r="Y8" s="12" t="s">
        <v>131</v>
      </c>
      <c r="Z8" s="11"/>
      <c r="AA8" s="11"/>
      <c r="AB8" s="11"/>
      <c r="AC8" s="12" t="s">
        <v>323</v>
      </c>
      <c r="AD8" s="11"/>
      <c r="AE8" s="11"/>
      <c r="AF8" s="11"/>
      <c r="AG8" s="11"/>
      <c r="AH8" s="11" t="s">
        <v>118</v>
      </c>
      <c r="AI8" s="11" t="s">
        <v>118</v>
      </c>
      <c r="AJ8" s="11" t="s">
        <v>118</v>
      </c>
      <c r="AK8" s="11" t="s">
        <v>118</v>
      </c>
      <c r="AL8" s="11"/>
      <c r="AM8" s="11"/>
      <c r="AN8" s="11"/>
      <c r="AO8" s="11" t="s">
        <v>118</v>
      </c>
      <c r="AP8" s="11" t="s">
        <v>118</v>
      </c>
      <c r="AQ8" s="11" t="s">
        <v>118</v>
      </c>
      <c r="AR8" s="11" t="s">
        <v>118</v>
      </c>
      <c r="AS8" s="8"/>
    </row>
    <row r="9" spans="1:45" x14ac:dyDescent="0.2">
      <c r="A9" s="26"/>
      <c r="B9" s="23" t="s">
        <v>139</v>
      </c>
      <c r="C9" s="9">
        <v>0.74312073530919998</v>
      </c>
      <c r="D9" s="9">
        <v>0.66666666666669994</v>
      </c>
      <c r="E9" s="9">
        <v>0.86044385591280004</v>
      </c>
      <c r="F9" s="9">
        <v>0.49137315102579998</v>
      </c>
      <c r="G9" s="9">
        <v>0.75377388354109998</v>
      </c>
      <c r="H9" s="9">
        <v>0.83305684077109998</v>
      </c>
      <c r="I9" s="9">
        <v>0.68112853348979996</v>
      </c>
      <c r="J9" s="9">
        <v>0.82481311963150006</v>
      </c>
      <c r="K9" s="9">
        <v>0.7356161986177</v>
      </c>
      <c r="L9" s="9">
        <v>0.81290131642359997</v>
      </c>
      <c r="M9" s="9">
        <v>0.72150715608620009</v>
      </c>
      <c r="N9" s="9">
        <v>0</v>
      </c>
      <c r="O9" s="9">
        <v>0.52795243444899997</v>
      </c>
      <c r="P9" s="9">
        <v>0.56315129416120002</v>
      </c>
      <c r="Q9" s="9">
        <v>0.84427094960240001</v>
      </c>
      <c r="R9" s="9">
        <v>0.70353592943600007</v>
      </c>
      <c r="S9" s="9">
        <v>0.69980400156900002</v>
      </c>
      <c r="T9" s="9">
        <v>0.86813520220450002</v>
      </c>
      <c r="U9" s="9">
        <v>0.82165760342940009</v>
      </c>
      <c r="V9" s="9">
        <v>0.4333373629824</v>
      </c>
      <c r="W9" s="9">
        <v>0.63488746304949994</v>
      </c>
      <c r="X9" s="9">
        <v>0.81271436803289998</v>
      </c>
      <c r="Y9" s="9">
        <v>0.55188661133619998</v>
      </c>
      <c r="Z9" s="9">
        <v>0.90020263270629997</v>
      </c>
      <c r="AA9" s="9">
        <v>0.75972485962899994</v>
      </c>
      <c r="AB9" s="9">
        <v>0.95763590355530004</v>
      </c>
      <c r="AC9" s="9">
        <v>0.2413859199717</v>
      </c>
      <c r="AD9" s="9">
        <v>0.53374273415250006</v>
      </c>
      <c r="AE9" s="9">
        <v>0.8409742862631</v>
      </c>
      <c r="AF9" s="9">
        <v>0.91262363477509989</v>
      </c>
      <c r="AG9" s="9">
        <v>1</v>
      </c>
      <c r="AH9" s="9"/>
      <c r="AI9" s="9"/>
      <c r="AJ9" s="9"/>
      <c r="AK9" s="9"/>
      <c r="AL9" s="9">
        <v>0.50518882870859994</v>
      </c>
      <c r="AM9" s="9">
        <v>0.75250713389650004</v>
      </c>
      <c r="AN9" s="9">
        <v>0.90403106544310008</v>
      </c>
      <c r="AO9" s="9"/>
      <c r="AP9" s="9"/>
      <c r="AQ9" s="9"/>
      <c r="AR9" s="9"/>
      <c r="AS9" s="8"/>
    </row>
    <row r="10" spans="1:45" x14ac:dyDescent="0.2">
      <c r="A10" s="24"/>
      <c r="B10" s="24"/>
      <c r="C10" s="10">
        <v>80</v>
      </c>
      <c r="D10" s="10">
        <v>2</v>
      </c>
      <c r="E10" s="10">
        <v>11</v>
      </c>
      <c r="F10" s="10">
        <v>10</v>
      </c>
      <c r="G10" s="10">
        <v>23</v>
      </c>
      <c r="H10" s="10">
        <v>34</v>
      </c>
      <c r="I10" s="10">
        <v>44</v>
      </c>
      <c r="J10" s="10">
        <v>36</v>
      </c>
      <c r="K10" s="10">
        <v>36</v>
      </c>
      <c r="L10" s="10">
        <v>26</v>
      </c>
      <c r="M10" s="10">
        <v>15</v>
      </c>
      <c r="N10" s="10">
        <v>0</v>
      </c>
      <c r="O10" s="10">
        <v>4</v>
      </c>
      <c r="P10" s="10">
        <v>4</v>
      </c>
      <c r="Q10" s="10">
        <v>20</v>
      </c>
      <c r="R10" s="10">
        <v>5</v>
      </c>
      <c r="S10" s="10">
        <v>13</v>
      </c>
      <c r="T10" s="10">
        <v>21</v>
      </c>
      <c r="U10" s="10">
        <v>13</v>
      </c>
      <c r="V10" s="10">
        <v>4</v>
      </c>
      <c r="W10" s="10">
        <v>3</v>
      </c>
      <c r="X10" s="10">
        <v>3</v>
      </c>
      <c r="Y10" s="10">
        <v>10</v>
      </c>
      <c r="Z10" s="10">
        <v>20</v>
      </c>
      <c r="AA10" s="10">
        <v>9</v>
      </c>
      <c r="AB10" s="10">
        <v>31</v>
      </c>
      <c r="AC10" s="10">
        <v>4</v>
      </c>
      <c r="AD10" s="10">
        <v>6</v>
      </c>
      <c r="AE10" s="10">
        <v>18</v>
      </c>
      <c r="AF10" s="10">
        <v>43</v>
      </c>
      <c r="AG10" s="10">
        <v>9</v>
      </c>
      <c r="AH10" s="10">
        <v>0</v>
      </c>
      <c r="AI10" s="10">
        <v>0</v>
      </c>
      <c r="AJ10" s="10">
        <v>0</v>
      </c>
      <c r="AK10" s="10">
        <v>0</v>
      </c>
      <c r="AL10" s="10">
        <v>13</v>
      </c>
      <c r="AM10" s="10">
        <v>44</v>
      </c>
      <c r="AN10" s="10">
        <v>23</v>
      </c>
      <c r="AO10" s="10">
        <v>0</v>
      </c>
      <c r="AP10" s="10">
        <v>0</v>
      </c>
      <c r="AQ10" s="10">
        <v>0</v>
      </c>
      <c r="AR10" s="10">
        <v>0</v>
      </c>
      <c r="AS10" s="8"/>
    </row>
    <row r="11" spans="1:45" x14ac:dyDescent="0.2">
      <c r="A11" s="24"/>
      <c r="B11" s="24"/>
      <c r="C11" s="11" t="s">
        <v>118</v>
      </c>
      <c r="D11" s="11"/>
      <c r="E11" s="11"/>
      <c r="F11" s="11"/>
      <c r="G11" s="11"/>
      <c r="H11" s="11"/>
      <c r="I11" s="11"/>
      <c r="J11" s="11"/>
      <c r="K11" s="11"/>
      <c r="L11" s="12" t="s">
        <v>133</v>
      </c>
      <c r="M11" s="11"/>
      <c r="N11" s="11"/>
      <c r="O11" s="11"/>
      <c r="P11" s="11"/>
      <c r="Q11" s="11"/>
      <c r="R11" s="11"/>
      <c r="S11" s="11"/>
      <c r="T11" s="11"/>
      <c r="U11" s="11"/>
      <c r="V11" s="11"/>
      <c r="W11" s="11"/>
      <c r="X11" s="11"/>
      <c r="Y11" s="11"/>
      <c r="Z11" s="11"/>
      <c r="AA11" s="11"/>
      <c r="AB11" s="12" t="s">
        <v>286</v>
      </c>
      <c r="AC11" s="11"/>
      <c r="AD11" s="11"/>
      <c r="AE11" s="12" t="s">
        <v>119</v>
      </c>
      <c r="AF11" s="12" t="s">
        <v>120</v>
      </c>
      <c r="AG11" s="12" t="s">
        <v>119</v>
      </c>
      <c r="AH11" s="11" t="s">
        <v>118</v>
      </c>
      <c r="AI11" s="11" t="s">
        <v>118</v>
      </c>
      <c r="AJ11" s="11" t="s">
        <v>118</v>
      </c>
      <c r="AK11" s="11" t="s">
        <v>118</v>
      </c>
      <c r="AL11" s="11"/>
      <c r="AM11" s="11"/>
      <c r="AN11" s="11"/>
      <c r="AO11" s="11" t="s">
        <v>118</v>
      </c>
      <c r="AP11" s="11" t="s">
        <v>118</v>
      </c>
      <c r="AQ11" s="11" t="s">
        <v>118</v>
      </c>
      <c r="AR11" s="11" t="s">
        <v>118</v>
      </c>
      <c r="AS11" s="8"/>
    </row>
    <row r="12" spans="1:45" x14ac:dyDescent="0.2">
      <c r="A12" s="26"/>
      <c r="B12" s="23" t="s">
        <v>56</v>
      </c>
      <c r="C12" s="9">
        <v>1</v>
      </c>
      <c r="D12" s="9">
        <v>1</v>
      </c>
      <c r="E12" s="9">
        <v>1</v>
      </c>
      <c r="F12" s="9">
        <v>1</v>
      </c>
      <c r="G12" s="9">
        <v>1</v>
      </c>
      <c r="H12" s="9">
        <v>1</v>
      </c>
      <c r="I12" s="9">
        <v>1</v>
      </c>
      <c r="J12" s="9">
        <v>1</v>
      </c>
      <c r="K12" s="9">
        <v>1</v>
      </c>
      <c r="L12" s="9">
        <v>1</v>
      </c>
      <c r="M12" s="9">
        <v>1</v>
      </c>
      <c r="N12" s="9">
        <v>1</v>
      </c>
      <c r="O12" s="9">
        <v>1</v>
      </c>
      <c r="P12" s="9">
        <v>1</v>
      </c>
      <c r="Q12" s="9">
        <v>1</v>
      </c>
      <c r="R12" s="9">
        <v>1</v>
      </c>
      <c r="S12" s="9">
        <v>1</v>
      </c>
      <c r="T12" s="9">
        <v>1</v>
      </c>
      <c r="U12" s="9">
        <v>1</v>
      </c>
      <c r="V12" s="9">
        <v>1</v>
      </c>
      <c r="W12" s="9">
        <v>1</v>
      </c>
      <c r="X12" s="9">
        <v>1</v>
      </c>
      <c r="Y12" s="9">
        <v>1</v>
      </c>
      <c r="Z12" s="9">
        <v>1</v>
      </c>
      <c r="AA12" s="9">
        <v>1</v>
      </c>
      <c r="AB12" s="9">
        <v>1</v>
      </c>
      <c r="AC12" s="9">
        <v>1</v>
      </c>
      <c r="AD12" s="9">
        <v>1</v>
      </c>
      <c r="AE12" s="9">
        <v>1</v>
      </c>
      <c r="AF12" s="9">
        <v>1</v>
      </c>
      <c r="AG12" s="9">
        <v>1</v>
      </c>
      <c r="AH12" s="9"/>
      <c r="AI12" s="9"/>
      <c r="AJ12" s="9"/>
      <c r="AK12" s="9"/>
      <c r="AL12" s="9">
        <v>1</v>
      </c>
      <c r="AM12" s="9">
        <v>1</v>
      </c>
      <c r="AN12" s="9">
        <v>1</v>
      </c>
      <c r="AO12" s="9"/>
      <c r="AP12" s="9"/>
      <c r="AQ12" s="9"/>
      <c r="AR12" s="9"/>
      <c r="AS12" s="8"/>
    </row>
    <row r="13" spans="1:45" x14ac:dyDescent="0.2">
      <c r="A13" s="24"/>
      <c r="B13" s="24"/>
      <c r="C13" s="10">
        <v>102</v>
      </c>
      <c r="D13" s="10">
        <v>3</v>
      </c>
      <c r="E13" s="10">
        <v>12</v>
      </c>
      <c r="F13" s="10">
        <v>15</v>
      </c>
      <c r="G13" s="10">
        <v>31</v>
      </c>
      <c r="H13" s="10">
        <v>41</v>
      </c>
      <c r="I13" s="10">
        <v>60</v>
      </c>
      <c r="J13" s="10">
        <v>41</v>
      </c>
      <c r="K13" s="10">
        <v>45</v>
      </c>
      <c r="L13" s="10">
        <v>32</v>
      </c>
      <c r="M13" s="10">
        <v>19</v>
      </c>
      <c r="N13" s="10">
        <v>3</v>
      </c>
      <c r="O13" s="10">
        <v>8</v>
      </c>
      <c r="P13" s="10">
        <v>7</v>
      </c>
      <c r="Q13" s="10">
        <v>23</v>
      </c>
      <c r="R13" s="10">
        <v>8</v>
      </c>
      <c r="S13" s="10">
        <v>16</v>
      </c>
      <c r="T13" s="10">
        <v>23</v>
      </c>
      <c r="U13" s="10">
        <v>17</v>
      </c>
      <c r="V13" s="10">
        <v>8</v>
      </c>
      <c r="W13" s="10">
        <v>4</v>
      </c>
      <c r="X13" s="10">
        <v>4</v>
      </c>
      <c r="Y13" s="10">
        <v>19</v>
      </c>
      <c r="Z13" s="10">
        <v>23</v>
      </c>
      <c r="AA13" s="10">
        <v>11</v>
      </c>
      <c r="AB13" s="10">
        <v>33</v>
      </c>
      <c r="AC13" s="10">
        <v>11</v>
      </c>
      <c r="AD13" s="10">
        <v>11</v>
      </c>
      <c r="AE13" s="10">
        <v>23</v>
      </c>
      <c r="AF13" s="10">
        <v>48</v>
      </c>
      <c r="AG13" s="10">
        <v>9</v>
      </c>
      <c r="AH13" s="10">
        <v>0</v>
      </c>
      <c r="AI13" s="10">
        <v>0</v>
      </c>
      <c r="AJ13" s="10">
        <v>0</v>
      </c>
      <c r="AK13" s="10">
        <v>0</v>
      </c>
      <c r="AL13" s="10">
        <v>21</v>
      </c>
      <c r="AM13" s="10">
        <v>56</v>
      </c>
      <c r="AN13" s="10">
        <v>25</v>
      </c>
      <c r="AO13" s="10">
        <v>0</v>
      </c>
      <c r="AP13" s="10">
        <v>0</v>
      </c>
      <c r="AQ13" s="10">
        <v>0</v>
      </c>
      <c r="AR13" s="10">
        <v>0</v>
      </c>
      <c r="AS13" s="8"/>
    </row>
    <row r="14" spans="1:45" x14ac:dyDescent="0.2">
      <c r="A14" s="24"/>
      <c r="B14" s="24"/>
      <c r="C14" s="11" t="s">
        <v>118</v>
      </c>
      <c r="D14" s="11" t="s">
        <v>118</v>
      </c>
      <c r="E14" s="11" t="s">
        <v>118</v>
      </c>
      <c r="F14" s="11" t="s">
        <v>118</v>
      </c>
      <c r="G14" s="11" t="s">
        <v>118</v>
      </c>
      <c r="H14" s="11" t="s">
        <v>118</v>
      </c>
      <c r="I14" s="11" t="s">
        <v>118</v>
      </c>
      <c r="J14" s="11" t="s">
        <v>118</v>
      </c>
      <c r="K14" s="11" t="s">
        <v>118</v>
      </c>
      <c r="L14" s="11" t="s">
        <v>118</v>
      </c>
      <c r="M14" s="11" t="s">
        <v>118</v>
      </c>
      <c r="N14" s="11" t="s">
        <v>118</v>
      </c>
      <c r="O14" s="11" t="s">
        <v>118</v>
      </c>
      <c r="P14" s="11" t="s">
        <v>118</v>
      </c>
      <c r="Q14" s="11" t="s">
        <v>118</v>
      </c>
      <c r="R14" s="11" t="s">
        <v>118</v>
      </c>
      <c r="S14" s="11" t="s">
        <v>118</v>
      </c>
      <c r="T14" s="11" t="s">
        <v>118</v>
      </c>
      <c r="U14" s="11" t="s">
        <v>118</v>
      </c>
      <c r="V14" s="11" t="s">
        <v>118</v>
      </c>
      <c r="W14" s="11" t="s">
        <v>118</v>
      </c>
      <c r="X14" s="11" t="s">
        <v>118</v>
      </c>
      <c r="Y14" s="11" t="s">
        <v>118</v>
      </c>
      <c r="Z14" s="11" t="s">
        <v>118</v>
      </c>
      <c r="AA14" s="11" t="s">
        <v>118</v>
      </c>
      <c r="AB14" s="11" t="s">
        <v>118</v>
      </c>
      <c r="AC14" s="11" t="s">
        <v>118</v>
      </c>
      <c r="AD14" s="11" t="s">
        <v>118</v>
      </c>
      <c r="AE14" s="11" t="s">
        <v>118</v>
      </c>
      <c r="AF14" s="11" t="s">
        <v>118</v>
      </c>
      <c r="AG14" s="11" t="s">
        <v>118</v>
      </c>
      <c r="AH14" s="11" t="s">
        <v>118</v>
      </c>
      <c r="AI14" s="11" t="s">
        <v>118</v>
      </c>
      <c r="AJ14" s="11" t="s">
        <v>118</v>
      </c>
      <c r="AK14" s="11" t="s">
        <v>118</v>
      </c>
      <c r="AL14" s="11" t="s">
        <v>118</v>
      </c>
      <c r="AM14" s="11" t="s">
        <v>118</v>
      </c>
      <c r="AN14" s="11" t="s">
        <v>118</v>
      </c>
      <c r="AO14" s="11" t="s">
        <v>118</v>
      </c>
      <c r="AP14" s="11" t="s">
        <v>118</v>
      </c>
      <c r="AQ14" s="11" t="s">
        <v>118</v>
      </c>
      <c r="AR14" s="11" t="s">
        <v>118</v>
      </c>
      <c r="AS14" s="8"/>
    </row>
    <row r="15" spans="1:45" x14ac:dyDescent="0.2">
      <c r="A15" s="13" t="s">
        <v>527</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20"/>
    </row>
    <row r="16" spans="1:45" x14ac:dyDescent="0.2">
      <c r="A16" s="15" t="s">
        <v>135</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sheetData>
  <mergeCells count="14">
    <mergeCell ref="B12:B14"/>
    <mergeCell ref="A6:A14"/>
    <mergeCell ref="AP2:AR2"/>
    <mergeCell ref="A2:C2"/>
    <mergeCell ref="A3:B5"/>
    <mergeCell ref="B6:B8"/>
    <mergeCell ref="B9:B11"/>
    <mergeCell ref="AI3:AR3"/>
    <mergeCell ref="D3:H3"/>
    <mergeCell ref="I3:J3"/>
    <mergeCell ref="K3:N3"/>
    <mergeCell ref="O3:U3"/>
    <mergeCell ref="V3:AB3"/>
    <mergeCell ref="AC3:AH3"/>
  </mergeCells>
  <hyperlinks>
    <hyperlink ref="A1" location="'TOC'!A1:A1" display="Back to TOC" xr:uid="{00000000-0004-0000-28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31"/>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44" width="15" style="1" customWidth="1"/>
  </cols>
  <sheetData>
    <row r="1" spans="1:46"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8"/>
    </row>
    <row r="2" spans="1:46" ht="36" customHeight="1" x14ac:dyDescent="0.2">
      <c r="A2" s="29" t="s">
        <v>141</v>
      </c>
      <c r="B2" s="28"/>
      <c r="C2" s="28"/>
      <c r="D2" s="28"/>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19"/>
      <c r="AT2" s="8"/>
    </row>
    <row r="3" spans="1:46" ht="37" customHeight="1" x14ac:dyDescent="0.2">
      <c r="A3" s="36"/>
      <c r="B3" s="36"/>
      <c r="C3" s="31"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c r="AT3" s="20"/>
    </row>
    <row r="4" spans="1:46" ht="16" customHeight="1" x14ac:dyDescent="0.2">
      <c r="A4" s="36"/>
      <c r="B4" s="36"/>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c r="AT4" s="20"/>
    </row>
    <row r="5" spans="1:46" ht="25" x14ac:dyDescent="0.2">
      <c r="A5" s="37"/>
      <c r="B5" s="37"/>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c r="AT5" s="20"/>
    </row>
    <row r="6" spans="1:46" ht="15" customHeight="1" x14ac:dyDescent="0.2">
      <c r="A6" s="25" t="s">
        <v>142</v>
      </c>
      <c r="B6" s="23" t="s">
        <v>143</v>
      </c>
      <c r="C6" s="9">
        <v>1.0669291785420001E-3</v>
      </c>
      <c r="D6" s="9">
        <v>0</v>
      </c>
      <c r="E6" s="9">
        <v>0</v>
      </c>
      <c r="F6" s="9">
        <v>6.8355477889520001E-3</v>
      </c>
      <c r="G6" s="9">
        <v>0</v>
      </c>
      <c r="H6" s="9">
        <v>0</v>
      </c>
      <c r="I6" s="9">
        <v>0</v>
      </c>
      <c r="J6" s="9">
        <v>2.3237389148969998E-3</v>
      </c>
      <c r="K6" s="9">
        <v>0</v>
      </c>
      <c r="L6" s="9">
        <v>0</v>
      </c>
      <c r="M6" s="9">
        <v>5.4290853206680001E-3</v>
      </c>
      <c r="N6" s="9">
        <v>0</v>
      </c>
      <c r="O6" s="9">
        <v>0</v>
      </c>
      <c r="P6" s="9">
        <v>1.825103074408E-2</v>
      </c>
      <c r="Q6" s="9">
        <v>0</v>
      </c>
      <c r="R6" s="9">
        <v>0</v>
      </c>
      <c r="S6" s="9">
        <v>0</v>
      </c>
      <c r="T6" s="9">
        <v>0</v>
      </c>
      <c r="U6" s="9">
        <v>0</v>
      </c>
      <c r="V6" s="9">
        <v>0</v>
      </c>
      <c r="W6" s="9">
        <v>0</v>
      </c>
      <c r="X6" s="9">
        <v>0</v>
      </c>
      <c r="Y6" s="9">
        <v>0</v>
      </c>
      <c r="Z6" s="9">
        <v>0</v>
      </c>
      <c r="AA6" s="9">
        <v>1.1792689169699999E-2</v>
      </c>
      <c r="AB6" s="9">
        <v>0</v>
      </c>
      <c r="AC6" s="9">
        <v>0</v>
      </c>
      <c r="AD6" s="9">
        <v>0</v>
      </c>
      <c r="AE6" s="9">
        <v>4.9540632490429996E-3</v>
      </c>
      <c r="AF6" s="9">
        <v>0</v>
      </c>
      <c r="AG6" s="9">
        <v>0</v>
      </c>
      <c r="AH6" s="9">
        <v>0</v>
      </c>
      <c r="AI6" s="9">
        <v>0</v>
      </c>
      <c r="AJ6" s="9">
        <v>0</v>
      </c>
      <c r="AK6" s="9">
        <v>0</v>
      </c>
      <c r="AL6" s="9">
        <v>0</v>
      </c>
      <c r="AM6" s="9">
        <v>0</v>
      </c>
      <c r="AN6" s="9">
        <v>0</v>
      </c>
      <c r="AO6" s="9">
        <v>0</v>
      </c>
      <c r="AP6" s="9">
        <v>0</v>
      </c>
      <c r="AQ6" s="9">
        <v>0</v>
      </c>
      <c r="AR6" s="9">
        <v>2.3172597606E-3</v>
      </c>
      <c r="AS6" s="8"/>
      <c r="AT6" s="20"/>
    </row>
    <row r="7" spans="1:46" x14ac:dyDescent="0.2">
      <c r="A7" s="34"/>
      <c r="B7" s="24"/>
      <c r="C7" s="10">
        <v>1</v>
      </c>
      <c r="D7" s="10">
        <v>0</v>
      </c>
      <c r="E7" s="10">
        <v>0</v>
      </c>
      <c r="F7" s="10">
        <v>1</v>
      </c>
      <c r="G7" s="10">
        <v>0</v>
      </c>
      <c r="H7" s="10">
        <v>0</v>
      </c>
      <c r="I7" s="10">
        <v>0</v>
      </c>
      <c r="J7" s="10">
        <v>1</v>
      </c>
      <c r="K7" s="10">
        <v>0</v>
      </c>
      <c r="L7" s="10">
        <v>0</v>
      </c>
      <c r="M7" s="10">
        <v>1</v>
      </c>
      <c r="N7" s="10">
        <v>0</v>
      </c>
      <c r="O7" s="10">
        <v>0</v>
      </c>
      <c r="P7" s="10">
        <v>1</v>
      </c>
      <c r="Q7" s="10">
        <v>0</v>
      </c>
      <c r="R7" s="10">
        <v>0</v>
      </c>
      <c r="S7" s="10">
        <v>0</v>
      </c>
      <c r="T7" s="10">
        <v>0</v>
      </c>
      <c r="U7" s="10">
        <v>0</v>
      </c>
      <c r="V7" s="10">
        <v>0</v>
      </c>
      <c r="W7" s="10">
        <v>0</v>
      </c>
      <c r="X7" s="10">
        <v>0</v>
      </c>
      <c r="Y7" s="10">
        <v>0</v>
      </c>
      <c r="Z7" s="10">
        <v>0</v>
      </c>
      <c r="AA7" s="10">
        <v>1</v>
      </c>
      <c r="AB7" s="10">
        <v>0</v>
      </c>
      <c r="AC7" s="10">
        <v>0</v>
      </c>
      <c r="AD7" s="10">
        <v>0</v>
      </c>
      <c r="AE7" s="10">
        <v>1</v>
      </c>
      <c r="AF7" s="10">
        <v>0</v>
      </c>
      <c r="AG7" s="10">
        <v>0</v>
      </c>
      <c r="AH7" s="10">
        <v>0</v>
      </c>
      <c r="AI7" s="10">
        <v>0</v>
      </c>
      <c r="AJ7" s="10">
        <v>0</v>
      </c>
      <c r="AK7" s="10">
        <v>0</v>
      </c>
      <c r="AL7" s="10">
        <v>0</v>
      </c>
      <c r="AM7" s="10">
        <v>0</v>
      </c>
      <c r="AN7" s="10">
        <v>0</v>
      </c>
      <c r="AO7" s="10">
        <v>0</v>
      </c>
      <c r="AP7" s="10">
        <v>0</v>
      </c>
      <c r="AQ7" s="10">
        <v>0</v>
      </c>
      <c r="AR7" s="10">
        <v>1</v>
      </c>
      <c r="AS7" s="8"/>
      <c r="AT7" s="20"/>
    </row>
    <row r="8" spans="1:46" x14ac:dyDescent="0.2">
      <c r="A8" s="34"/>
      <c r="B8" s="24"/>
      <c r="C8" s="11" t="s">
        <v>118</v>
      </c>
      <c r="D8" s="11" t="s">
        <v>144</v>
      </c>
      <c r="E8" s="11" t="s">
        <v>144</v>
      </c>
      <c r="F8" s="11" t="s">
        <v>144</v>
      </c>
      <c r="G8" s="11" t="s">
        <v>144</v>
      </c>
      <c r="H8" s="11" t="s">
        <v>144</v>
      </c>
      <c r="I8" s="11" t="s">
        <v>144</v>
      </c>
      <c r="J8" s="11" t="s">
        <v>144</v>
      </c>
      <c r="K8" s="11" t="s">
        <v>144</v>
      </c>
      <c r="L8" s="11" t="s">
        <v>144</v>
      </c>
      <c r="M8" s="11" t="s">
        <v>144</v>
      </c>
      <c r="N8" s="11" t="s">
        <v>144</v>
      </c>
      <c r="O8" s="11" t="s">
        <v>144</v>
      </c>
      <c r="P8" s="11" t="s">
        <v>144</v>
      </c>
      <c r="Q8" s="11" t="s">
        <v>144</v>
      </c>
      <c r="R8" s="11" t="s">
        <v>144</v>
      </c>
      <c r="S8" s="11" t="s">
        <v>144</v>
      </c>
      <c r="T8" s="11" t="s">
        <v>144</v>
      </c>
      <c r="U8" s="11" t="s">
        <v>144</v>
      </c>
      <c r="V8" s="11" t="s">
        <v>144</v>
      </c>
      <c r="W8" s="11" t="s">
        <v>144</v>
      </c>
      <c r="X8" s="11" t="s">
        <v>144</v>
      </c>
      <c r="Y8" s="11" t="s">
        <v>144</v>
      </c>
      <c r="Z8" s="11" t="s">
        <v>144</v>
      </c>
      <c r="AA8" s="11" t="s">
        <v>144</v>
      </c>
      <c r="AB8" s="11" t="s">
        <v>144</v>
      </c>
      <c r="AC8" s="11" t="s">
        <v>144</v>
      </c>
      <c r="AD8" s="11" t="s">
        <v>144</v>
      </c>
      <c r="AE8" s="11" t="s">
        <v>144</v>
      </c>
      <c r="AF8" s="11" t="s">
        <v>144</v>
      </c>
      <c r="AG8" s="11" t="s">
        <v>144</v>
      </c>
      <c r="AH8" s="11" t="s">
        <v>144</v>
      </c>
      <c r="AI8" s="11" t="s">
        <v>144</v>
      </c>
      <c r="AJ8" s="11" t="s">
        <v>144</v>
      </c>
      <c r="AK8" s="11" t="s">
        <v>144</v>
      </c>
      <c r="AL8" s="11" t="s">
        <v>144</v>
      </c>
      <c r="AM8" s="11" t="s">
        <v>144</v>
      </c>
      <c r="AN8" s="11" t="s">
        <v>144</v>
      </c>
      <c r="AO8" s="11" t="s">
        <v>144</v>
      </c>
      <c r="AP8" s="11" t="s">
        <v>144</v>
      </c>
      <c r="AQ8" s="11" t="s">
        <v>144</v>
      </c>
      <c r="AR8" s="11" t="s">
        <v>144</v>
      </c>
      <c r="AS8" s="8"/>
      <c r="AT8" s="20"/>
    </row>
    <row r="9" spans="1:46" x14ac:dyDescent="0.2">
      <c r="A9" s="34"/>
      <c r="B9" s="23" t="s">
        <v>145</v>
      </c>
      <c r="C9" s="9">
        <v>3.3586678731239998E-3</v>
      </c>
      <c r="D9" s="9">
        <v>1.1493320001539999E-2</v>
      </c>
      <c r="E9" s="9">
        <v>4.7551983382250005E-3</v>
      </c>
      <c r="F9" s="9">
        <v>0</v>
      </c>
      <c r="G9" s="9">
        <v>0</v>
      </c>
      <c r="H9" s="9">
        <v>2.4170647386060002E-3</v>
      </c>
      <c r="I9" s="9">
        <v>3.6767809570490001E-3</v>
      </c>
      <c r="J9" s="9">
        <v>3.0694126119429998E-3</v>
      </c>
      <c r="K9" s="9">
        <v>0</v>
      </c>
      <c r="L9" s="9">
        <v>8.0052443475359999E-3</v>
      </c>
      <c r="M9" s="9">
        <v>0</v>
      </c>
      <c r="N9" s="9">
        <v>6.0804505437469999E-2</v>
      </c>
      <c r="O9" s="9">
        <v>8.5179052877320006E-3</v>
      </c>
      <c r="P9" s="9">
        <v>0</v>
      </c>
      <c r="Q9" s="9">
        <v>6.3155927801199999E-3</v>
      </c>
      <c r="R9" s="9">
        <v>0</v>
      </c>
      <c r="S9" s="9">
        <v>4.614891476164E-3</v>
      </c>
      <c r="T9" s="9">
        <v>0</v>
      </c>
      <c r="U9" s="9">
        <v>4.2688296282379998E-3</v>
      </c>
      <c r="V9" s="9">
        <v>0</v>
      </c>
      <c r="W9" s="9">
        <v>0</v>
      </c>
      <c r="X9" s="9">
        <v>0</v>
      </c>
      <c r="Y9" s="9">
        <v>3.8358719269969998E-3</v>
      </c>
      <c r="Z9" s="9">
        <v>5.7224061557979997E-3</v>
      </c>
      <c r="AA9" s="9">
        <v>8.0084286854939998E-3</v>
      </c>
      <c r="AB9" s="9">
        <v>2.2560969457029998E-3</v>
      </c>
      <c r="AC9" s="9">
        <v>0</v>
      </c>
      <c r="AD9" s="9">
        <v>5.2277586602680007E-3</v>
      </c>
      <c r="AE9" s="9">
        <v>0</v>
      </c>
      <c r="AF9" s="9">
        <v>0</v>
      </c>
      <c r="AG9" s="9">
        <v>1.093193676698E-2</v>
      </c>
      <c r="AH9" s="9">
        <v>0</v>
      </c>
      <c r="AI9" s="9">
        <v>0</v>
      </c>
      <c r="AJ9" s="9">
        <v>1.1228578317749999E-2</v>
      </c>
      <c r="AK9" s="9">
        <v>0</v>
      </c>
      <c r="AL9" s="9">
        <v>0</v>
      </c>
      <c r="AM9" s="9">
        <v>0</v>
      </c>
      <c r="AN9" s="9">
        <v>0</v>
      </c>
      <c r="AO9" s="9">
        <v>0</v>
      </c>
      <c r="AP9" s="9">
        <v>0</v>
      </c>
      <c r="AQ9" s="9">
        <v>0</v>
      </c>
      <c r="AR9" s="9">
        <v>5.6413229953010003E-3</v>
      </c>
      <c r="AS9" s="8"/>
      <c r="AT9" s="20"/>
    </row>
    <row r="10" spans="1:46" x14ac:dyDescent="0.2">
      <c r="A10" s="34"/>
      <c r="B10" s="24"/>
      <c r="C10" s="10">
        <v>4</v>
      </c>
      <c r="D10" s="10">
        <v>2</v>
      </c>
      <c r="E10" s="10">
        <v>1</v>
      </c>
      <c r="F10" s="10">
        <v>0</v>
      </c>
      <c r="G10" s="10">
        <v>0</v>
      </c>
      <c r="H10" s="10">
        <v>1</v>
      </c>
      <c r="I10" s="10">
        <v>2</v>
      </c>
      <c r="J10" s="10">
        <v>2</v>
      </c>
      <c r="K10" s="10">
        <v>0</v>
      </c>
      <c r="L10" s="10">
        <v>3</v>
      </c>
      <c r="M10" s="10">
        <v>0</v>
      </c>
      <c r="N10" s="10">
        <v>1</v>
      </c>
      <c r="O10" s="10">
        <v>1</v>
      </c>
      <c r="P10" s="10">
        <v>0</v>
      </c>
      <c r="Q10" s="10">
        <v>1</v>
      </c>
      <c r="R10" s="10">
        <v>0</v>
      </c>
      <c r="S10" s="10">
        <v>1</v>
      </c>
      <c r="T10" s="10">
        <v>0</v>
      </c>
      <c r="U10" s="10">
        <v>1</v>
      </c>
      <c r="V10" s="10">
        <v>0</v>
      </c>
      <c r="W10" s="10">
        <v>0</v>
      </c>
      <c r="X10" s="10">
        <v>0</v>
      </c>
      <c r="Y10" s="10">
        <v>1</v>
      </c>
      <c r="Z10" s="10">
        <v>1</v>
      </c>
      <c r="AA10" s="10">
        <v>1</v>
      </c>
      <c r="AB10" s="10">
        <v>1</v>
      </c>
      <c r="AC10" s="10">
        <v>0</v>
      </c>
      <c r="AD10" s="10">
        <v>1</v>
      </c>
      <c r="AE10" s="10">
        <v>0</v>
      </c>
      <c r="AF10" s="10">
        <v>0</v>
      </c>
      <c r="AG10" s="10">
        <v>3</v>
      </c>
      <c r="AH10" s="10">
        <v>0</v>
      </c>
      <c r="AI10" s="10">
        <v>0</v>
      </c>
      <c r="AJ10" s="10">
        <v>1</v>
      </c>
      <c r="AK10" s="10">
        <v>0</v>
      </c>
      <c r="AL10" s="10">
        <v>0</v>
      </c>
      <c r="AM10" s="10">
        <v>0</v>
      </c>
      <c r="AN10" s="10">
        <v>0</v>
      </c>
      <c r="AO10" s="10">
        <v>0</v>
      </c>
      <c r="AP10" s="10">
        <v>0</v>
      </c>
      <c r="AQ10" s="10">
        <v>0</v>
      </c>
      <c r="AR10" s="10">
        <v>3</v>
      </c>
      <c r="AS10" s="8"/>
      <c r="AT10" s="20"/>
    </row>
    <row r="11" spans="1:46" x14ac:dyDescent="0.2">
      <c r="A11" s="34"/>
      <c r="B11" s="24"/>
      <c r="C11" s="11" t="s">
        <v>118</v>
      </c>
      <c r="D11" s="11" t="s">
        <v>144</v>
      </c>
      <c r="E11" s="11" t="s">
        <v>144</v>
      </c>
      <c r="F11" s="11" t="s">
        <v>144</v>
      </c>
      <c r="G11" s="11" t="s">
        <v>144</v>
      </c>
      <c r="H11" s="11" t="s">
        <v>144</v>
      </c>
      <c r="I11" s="11" t="s">
        <v>144</v>
      </c>
      <c r="J11" s="11" t="s">
        <v>144</v>
      </c>
      <c r="K11" s="11" t="s">
        <v>144</v>
      </c>
      <c r="L11" s="11" t="s">
        <v>144</v>
      </c>
      <c r="M11" s="11" t="s">
        <v>144</v>
      </c>
      <c r="N11" s="11" t="s">
        <v>146</v>
      </c>
      <c r="O11" s="11" t="s">
        <v>144</v>
      </c>
      <c r="P11" s="11" t="s">
        <v>144</v>
      </c>
      <c r="Q11" s="11" t="s">
        <v>144</v>
      </c>
      <c r="R11" s="11" t="s">
        <v>144</v>
      </c>
      <c r="S11" s="11" t="s">
        <v>144</v>
      </c>
      <c r="T11" s="11" t="s">
        <v>144</v>
      </c>
      <c r="U11" s="11" t="s">
        <v>144</v>
      </c>
      <c r="V11" s="11" t="s">
        <v>144</v>
      </c>
      <c r="W11" s="11" t="s">
        <v>144</v>
      </c>
      <c r="X11" s="11" t="s">
        <v>144</v>
      </c>
      <c r="Y11" s="11" t="s">
        <v>144</v>
      </c>
      <c r="Z11" s="11" t="s">
        <v>144</v>
      </c>
      <c r="AA11" s="11" t="s">
        <v>144</v>
      </c>
      <c r="AB11" s="11" t="s">
        <v>144</v>
      </c>
      <c r="AC11" s="11" t="s">
        <v>144</v>
      </c>
      <c r="AD11" s="11" t="s">
        <v>144</v>
      </c>
      <c r="AE11" s="11" t="s">
        <v>144</v>
      </c>
      <c r="AF11" s="11" t="s">
        <v>144</v>
      </c>
      <c r="AG11" s="11" t="s">
        <v>144</v>
      </c>
      <c r="AH11" s="11" t="s">
        <v>144</v>
      </c>
      <c r="AI11" s="11" t="s">
        <v>144</v>
      </c>
      <c r="AJ11" s="11" t="s">
        <v>144</v>
      </c>
      <c r="AK11" s="11" t="s">
        <v>144</v>
      </c>
      <c r="AL11" s="11" t="s">
        <v>144</v>
      </c>
      <c r="AM11" s="11" t="s">
        <v>144</v>
      </c>
      <c r="AN11" s="11" t="s">
        <v>144</v>
      </c>
      <c r="AO11" s="11" t="s">
        <v>144</v>
      </c>
      <c r="AP11" s="11" t="s">
        <v>144</v>
      </c>
      <c r="AQ11" s="11" t="s">
        <v>144</v>
      </c>
      <c r="AR11" s="11" t="s">
        <v>144</v>
      </c>
      <c r="AS11" s="8"/>
      <c r="AT11" s="20"/>
    </row>
    <row r="12" spans="1:46" x14ac:dyDescent="0.2">
      <c r="A12" s="34"/>
      <c r="B12" s="23" t="s">
        <v>147</v>
      </c>
      <c r="C12" s="9">
        <v>5.304450172558E-2</v>
      </c>
      <c r="D12" s="9">
        <v>5.743515319248E-2</v>
      </c>
      <c r="E12" s="9">
        <v>4.175513842307E-2</v>
      </c>
      <c r="F12" s="9">
        <v>0.100876840112</v>
      </c>
      <c r="G12" s="9">
        <v>5.3534050956580002E-2</v>
      </c>
      <c r="H12" s="9">
        <v>3.3868309243349999E-2</v>
      </c>
      <c r="I12" s="9">
        <v>5.6909285448780003E-2</v>
      </c>
      <c r="J12" s="9">
        <v>4.6909037001299995E-2</v>
      </c>
      <c r="K12" s="9">
        <v>2.9566483543750001E-2</v>
      </c>
      <c r="L12" s="9">
        <v>5.8635827579239998E-2</v>
      </c>
      <c r="M12" s="9">
        <v>9.1508302705309991E-2</v>
      </c>
      <c r="N12" s="9">
        <v>0.19257617235169999</v>
      </c>
      <c r="O12" s="9">
        <v>0.1288547264304</v>
      </c>
      <c r="P12" s="9">
        <v>0.1310765045216</v>
      </c>
      <c r="Q12" s="9">
        <v>2.6176263231819999E-2</v>
      </c>
      <c r="R12" s="9">
        <v>2.8426060107410001E-2</v>
      </c>
      <c r="S12" s="9">
        <v>5.6699858588519995E-2</v>
      </c>
      <c r="T12" s="9">
        <v>3.2813709329690001E-2</v>
      </c>
      <c r="U12" s="9">
        <v>5.737152356644E-2</v>
      </c>
      <c r="V12" s="9">
        <v>1.3382440025090002E-2</v>
      </c>
      <c r="W12" s="9">
        <v>1.5333827941269999E-2</v>
      </c>
      <c r="X12" s="9">
        <v>2.7043051947809999E-2</v>
      </c>
      <c r="Y12" s="9">
        <v>0.1021442720409</v>
      </c>
      <c r="Z12" s="9">
        <v>7.0159928881300002E-2</v>
      </c>
      <c r="AA12" s="9">
        <v>8.381442879987E-2</v>
      </c>
      <c r="AB12" s="9">
        <v>2.3294830093560003E-2</v>
      </c>
      <c r="AC12" s="9">
        <v>5.7491477977279999E-2</v>
      </c>
      <c r="AD12" s="9">
        <v>7.2446296326819995E-2</v>
      </c>
      <c r="AE12" s="9">
        <v>6.4228082707310008E-2</v>
      </c>
      <c r="AF12" s="9">
        <v>4.6817182480349995E-2</v>
      </c>
      <c r="AG12" s="9">
        <v>4.1051843007800001E-2</v>
      </c>
      <c r="AH12" s="9">
        <v>0</v>
      </c>
      <c r="AI12" s="9">
        <v>3.6811720350469999E-2</v>
      </c>
      <c r="AJ12" s="9">
        <v>1.1499475570060001E-2</v>
      </c>
      <c r="AK12" s="9">
        <v>0.24744344745140001</v>
      </c>
      <c r="AL12" s="9">
        <v>2.2746031062730002E-2</v>
      </c>
      <c r="AM12" s="9">
        <v>0.12066966565739999</v>
      </c>
      <c r="AN12" s="9">
        <v>2.7948294711320001E-2</v>
      </c>
      <c r="AO12" s="9">
        <v>0</v>
      </c>
      <c r="AP12" s="9">
        <v>6.3960477364849999E-2</v>
      </c>
      <c r="AQ12" s="9">
        <v>0</v>
      </c>
      <c r="AR12" s="9">
        <v>4.3896996368470005E-2</v>
      </c>
      <c r="AS12" s="8"/>
      <c r="AT12" s="20"/>
    </row>
    <row r="13" spans="1:46" x14ac:dyDescent="0.2">
      <c r="A13" s="34"/>
      <c r="B13" s="24"/>
      <c r="C13" s="10">
        <v>28</v>
      </c>
      <c r="D13" s="10">
        <v>4</v>
      </c>
      <c r="E13" s="10">
        <v>6</v>
      </c>
      <c r="F13" s="10">
        <v>6</v>
      </c>
      <c r="G13" s="10">
        <v>5</v>
      </c>
      <c r="H13" s="10">
        <v>7</v>
      </c>
      <c r="I13" s="10">
        <v>13</v>
      </c>
      <c r="J13" s="10">
        <v>14</v>
      </c>
      <c r="K13" s="10">
        <v>10</v>
      </c>
      <c r="L13" s="10">
        <v>9</v>
      </c>
      <c r="M13" s="10">
        <v>7</v>
      </c>
      <c r="N13" s="10">
        <v>2</v>
      </c>
      <c r="O13" s="10">
        <v>4</v>
      </c>
      <c r="P13" s="10">
        <v>5</v>
      </c>
      <c r="Q13" s="10">
        <v>3</v>
      </c>
      <c r="R13" s="10">
        <v>3</v>
      </c>
      <c r="S13" s="10">
        <v>3</v>
      </c>
      <c r="T13" s="10">
        <v>6</v>
      </c>
      <c r="U13" s="10">
        <v>4</v>
      </c>
      <c r="V13" s="10">
        <v>1</v>
      </c>
      <c r="W13" s="10">
        <v>1</v>
      </c>
      <c r="X13" s="10">
        <v>2</v>
      </c>
      <c r="Y13" s="10">
        <v>11</v>
      </c>
      <c r="Z13" s="10">
        <v>4</v>
      </c>
      <c r="AA13" s="10">
        <v>4</v>
      </c>
      <c r="AB13" s="10">
        <v>5</v>
      </c>
      <c r="AC13" s="10">
        <v>3</v>
      </c>
      <c r="AD13" s="10">
        <v>5</v>
      </c>
      <c r="AE13" s="10">
        <v>7</v>
      </c>
      <c r="AF13" s="10">
        <v>7</v>
      </c>
      <c r="AG13" s="10">
        <v>6</v>
      </c>
      <c r="AH13" s="10">
        <v>0</v>
      </c>
      <c r="AI13" s="10">
        <v>6</v>
      </c>
      <c r="AJ13" s="10">
        <v>1</v>
      </c>
      <c r="AK13" s="10">
        <v>1</v>
      </c>
      <c r="AL13" s="10">
        <v>1</v>
      </c>
      <c r="AM13" s="10">
        <v>5</v>
      </c>
      <c r="AN13" s="10">
        <v>1</v>
      </c>
      <c r="AO13" s="10">
        <v>0</v>
      </c>
      <c r="AP13" s="10">
        <v>1</v>
      </c>
      <c r="AQ13" s="10">
        <v>0</v>
      </c>
      <c r="AR13" s="10">
        <v>12</v>
      </c>
      <c r="AS13" s="8"/>
      <c r="AT13" s="20"/>
    </row>
    <row r="14" spans="1:46" x14ac:dyDescent="0.2">
      <c r="A14" s="34"/>
      <c r="B14" s="24"/>
      <c r="C14" s="11" t="s">
        <v>118</v>
      </c>
      <c r="D14" s="11" t="s">
        <v>144</v>
      </c>
      <c r="E14" s="11" t="s">
        <v>144</v>
      </c>
      <c r="F14" s="11" t="s">
        <v>144</v>
      </c>
      <c r="G14" s="11" t="s">
        <v>144</v>
      </c>
      <c r="H14" s="11" t="s">
        <v>144</v>
      </c>
      <c r="I14" s="11" t="s">
        <v>144</v>
      </c>
      <c r="J14" s="11" t="s">
        <v>144</v>
      </c>
      <c r="K14" s="11" t="s">
        <v>144</v>
      </c>
      <c r="L14" s="11" t="s">
        <v>144</v>
      </c>
      <c r="M14" s="11" t="s">
        <v>144</v>
      </c>
      <c r="N14" s="11" t="s">
        <v>119</v>
      </c>
      <c r="O14" s="11" t="s">
        <v>144</v>
      </c>
      <c r="P14" s="11" t="s">
        <v>144</v>
      </c>
      <c r="Q14" s="11" t="s">
        <v>144</v>
      </c>
      <c r="R14" s="11" t="s">
        <v>144</v>
      </c>
      <c r="S14" s="11" t="s">
        <v>144</v>
      </c>
      <c r="T14" s="11" t="s">
        <v>144</v>
      </c>
      <c r="U14" s="11" t="s">
        <v>144</v>
      </c>
      <c r="V14" s="11" t="s">
        <v>144</v>
      </c>
      <c r="W14" s="11" t="s">
        <v>144</v>
      </c>
      <c r="X14" s="11" t="s">
        <v>144</v>
      </c>
      <c r="Y14" s="11" t="s">
        <v>144</v>
      </c>
      <c r="Z14" s="11" t="s">
        <v>144</v>
      </c>
      <c r="AA14" s="11" t="s">
        <v>144</v>
      </c>
      <c r="AB14" s="11" t="s">
        <v>144</v>
      </c>
      <c r="AC14" s="11" t="s">
        <v>144</v>
      </c>
      <c r="AD14" s="11" t="s">
        <v>144</v>
      </c>
      <c r="AE14" s="11" t="s">
        <v>144</v>
      </c>
      <c r="AF14" s="11" t="s">
        <v>144</v>
      </c>
      <c r="AG14" s="11" t="s">
        <v>144</v>
      </c>
      <c r="AH14" s="11" t="s">
        <v>144</v>
      </c>
      <c r="AI14" s="11" t="s">
        <v>144</v>
      </c>
      <c r="AJ14" s="11" t="s">
        <v>144</v>
      </c>
      <c r="AK14" s="11" t="s">
        <v>144</v>
      </c>
      <c r="AL14" s="11" t="s">
        <v>144</v>
      </c>
      <c r="AM14" s="11" t="s">
        <v>144</v>
      </c>
      <c r="AN14" s="11" t="s">
        <v>144</v>
      </c>
      <c r="AO14" s="11" t="s">
        <v>144</v>
      </c>
      <c r="AP14" s="11" t="s">
        <v>144</v>
      </c>
      <c r="AQ14" s="11" t="s">
        <v>144</v>
      </c>
      <c r="AR14" s="11" t="s">
        <v>144</v>
      </c>
      <c r="AS14" s="8"/>
      <c r="AT14" s="20"/>
    </row>
    <row r="15" spans="1:46" x14ac:dyDescent="0.2">
      <c r="A15" s="34"/>
      <c r="B15" s="23" t="s">
        <v>148</v>
      </c>
      <c r="C15" s="9">
        <v>0.2377080120133</v>
      </c>
      <c r="D15" s="9">
        <v>0.25021336498169999</v>
      </c>
      <c r="E15" s="9">
        <v>0.26598077839079998</v>
      </c>
      <c r="F15" s="9">
        <v>0.24606513067300001</v>
      </c>
      <c r="G15" s="9">
        <v>0.23916306409470001</v>
      </c>
      <c r="H15" s="9">
        <v>0.21605460617759997</v>
      </c>
      <c r="I15" s="9">
        <v>0.2335319003679</v>
      </c>
      <c r="J15" s="9">
        <v>0.24224451789820001</v>
      </c>
      <c r="K15" s="9">
        <v>0.2192813430652</v>
      </c>
      <c r="L15" s="9">
        <v>0.23581419945160001</v>
      </c>
      <c r="M15" s="9">
        <v>0.29603027737819998</v>
      </c>
      <c r="N15" s="9">
        <v>6.0160991143000005E-2</v>
      </c>
      <c r="O15" s="9">
        <v>0.29190113977260002</v>
      </c>
      <c r="P15" s="9">
        <v>0.34611584075419999</v>
      </c>
      <c r="Q15" s="9">
        <v>0.21834647442720001</v>
      </c>
      <c r="R15" s="9">
        <v>0.26474634274519998</v>
      </c>
      <c r="S15" s="9">
        <v>0.26633241247990003</v>
      </c>
      <c r="T15" s="9">
        <v>0.18024405872069998</v>
      </c>
      <c r="U15" s="9">
        <v>0.2217951799658</v>
      </c>
      <c r="V15" s="9">
        <v>0.19625845210529999</v>
      </c>
      <c r="W15" s="9">
        <v>9.9558510663059999E-2</v>
      </c>
      <c r="X15" s="9">
        <v>0.15223911215979999</v>
      </c>
      <c r="Y15" s="9">
        <v>0.33764118190979997</v>
      </c>
      <c r="Z15" s="9">
        <v>0.19509754088569997</v>
      </c>
      <c r="AA15" s="9">
        <v>0.27036606234909999</v>
      </c>
      <c r="AB15" s="9">
        <v>0.24769424916119998</v>
      </c>
      <c r="AC15" s="9">
        <v>0.20024962704050001</v>
      </c>
      <c r="AD15" s="9">
        <v>0.2005005425776</v>
      </c>
      <c r="AE15" s="9">
        <v>0.28721196233840002</v>
      </c>
      <c r="AF15" s="9">
        <v>0.25684681266409998</v>
      </c>
      <c r="AG15" s="9">
        <v>0.1963611841738</v>
      </c>
      <c r="AH15" s="9">
        <v>0.4233765624643</v>
      </c>
      <c r="AI15" s="9">
        <v>0.187872794633</v>
      </c>
      <c r="AJ15" s="9">
        <v>0.24441918815849997</v>
      </c>
      <c r="AK15" s="9">
        <v>0.1965065766462</v>
      </c>
      <c r="AL15" s="9">
        <v>0.197261825601</v>
      </c>
      <c r="AM15" s="9">
        <v>0.31045405028590001</v>
      </c>
      <c r="AN15" s="9">
        <v>0.17003475811220001</v>
      </c>
      <c r="AO15" s="9">
        <v>0.71658356851120009</v>
      </c>
      <c r="AP15" s="9">
        <v>0.10107493410520001</v>
      </c>
      <c r="AQ15" s="9">
        <v>0.56807185833109997</v>
      </c>
      <c r="AR15" s="9">
        <v>0.25128814253089998</v>
      </c>
      <c r="AS15" s="8"/>
      <c r="AT15" s="20"/>
    </row>
    <row r="16" spans="1:46" x14ac:dyDescent="0.2">
      <c r="A16" s="34"/>
      <c r="B16" s="24"/>
      <c r="C16" s="10">
        <v>191</v>
      </c>
      <c r="D16" s="10">
        <v>17</v>
      </c>
      <c r="E16" s="10">
        <v>37</v>
      </c>
      <c r="F16" s="10">
        <v>42</v>
      </c>
      <c r="G16" s="10">
        <v>38</v>
      </c>
      <c r="H16" s="10">
        <v>55</v>
      </c>
      <c r="I16" s="10">
        <v>103</v>
      </c>
      <c r="J16" s="10">
        <v>86</v>
      </c>
      <c r="K16" s="10">
        <v>86</v>
      </c>
      <c r="L16" s="10">
        <v>63</v>
      </c>
      <c r="M16" s="10">
        <v>40</v>
      </c>
      <c r="N16" s="10">
        <v>1</v>
      </c>
      <c r="O16" s="10">
        <v>18</v>
      </c>
      <c r="P16" s="10">
        <v>12</v>
      </c>
      <c r="Q16" s="10">
        <v>34</v>
      </c>
      <c r="R16" s="10">
        <v>24</v>
      </c>
      <c r="S16" s="10">
        <v>37</v>
      </c>
      <c r="T16" s="10">
        <v>32</v>
      </c>
      <c r="U16" s="10">
        <v>34</v>
      </c>
      <c r="V16" s="10">
        <v>13</v>
      </c>
      <c r="W16" s="10">
        <v>6</v>
      </c>
      <c r="X16" s="10">
        <v>5</v>
      </c>
      <c r="Y16" s="10">
        <v>43</v>
      </c>
      <c r="Z16" s="10">
        <v>28</v>
      </c>
      <c r="AA16" s="10">
        <v>24</v>
      </c>
      <c r="AB16" s="10">
        <v>72</v>
      </c>
      <c r="AC16" s="10">
        <v>10</v>
      </c>
      <c r="AD16" s="10">
        <v>21</v>
      </c>
      <c r="AE16" s="10">
        <v>39</v>
      </c>
      <c r="AF16" s="10">
        <v>77</v>
      </c>
      <c r="AG16" s="10">
        <v>41</v>
      </c>
      <c r="AH16" s="10">
        <v>3</v>
      </c>
      <c r="AI16" s="10">
        <v>29</v>
      </c>
      <c r="AJ16" s="10">
        <v>9</v>
      </c>
      <c r="AK16" s="10">
        <v>3</v>
      </c>
      <c r="AL16" s="10">
        <v>9</v>
      </c>
      <c r="AM16" s="10">
        <v>30</v>
      </c>
      <c r="AN16" s="10">
        <v>9</v>
      </c>
      <c r="AO16" s="10">
        <v>2</v>
      </c>
      <c r="AP16" s="10">
        <v>4</v>
      </c>
      <c r="AQ16" s="10">
        <v>2</v>
      </c>
      <c r="AR16" s="10">
        <v>94</v>
      </c>
      <c r="AS16" s="8"/>
      <c r="AT16" s="20"/>
    </row>
    <row r="17" spans="1:45" x14ac:dyDescent="0.2">
      <c r="A17" s="34"/>
      <c r="B17" s="24"/>
      <c r="C17" s="11" t="s">
        <v>118</v>
      </c>
      <c r="D17" s="11" t="s">
        <v>144</v>
      </c>
      <c r="E17" s="11" t="s">
        <v>144</v>
      </c>
      <c r="F17" s="11" t="s">
        <v>144</v>
      </c>
      <c r="G17" s="11" t="s">
        <v>144</v>
      </c>
      <c r="H17" s="11" t="s">
        <v>144</v>
      </c>
      <c r="I17" s="11" t="s">
        <v>144</v>
      </c>
      <c r="J17" s="11" t="s">
        <v>144</v>
      </c>
      <c r="K17" s="11" t="s">
        <v>144</v>
      </c>
      <c r="L17" s="11" t="s">
        <v>144</v>
      </c>
      <c r="M17" s="11" t="s">
        <v>144</v>
      </c>
      <c r="N17" s="11" t="s">
        <v>144</v>
      </c>
      <c r="O17" s="11" t="s">
        <v>144</v>
      </c>
      <c r="P17" s="11" t="s">
        <v>144</v>
      </c>
      <c r="Q17" s="11" t="s">
        <v>144</v>
      </c>
      <c r="R17" s="11" t="s">
        <v>144</v>
      </c>
      <c r="S17" s="11" t="s">
        <v>144</v>
      </c>
      <c r="T17" s="11" t="s">
        <v>144</v>
      </c>
      <c r="U17" s="11" t="s">
        <v>144</v>
      </c>
      <c r="V17" s="11" t="s">
        <v>144</v>
      </c>
      <c r="W17" s="11" t="s">
        <v>144</v>
      </c>
      <c r="X17" s="11" t="s">
        <v>144</v>
      </c>
      <c r="Y17" s="11" t="s">
        <v>125</v>
      </c>
      <c r="Z17" s="11" t="s">
        <v>144</v>
      </c>
      <c r="AA17" s="11" t="s">
        <v>144</v>
      </c>
      <c r="AB17" s="11" t="s">
        <v>144</v>
      </c>
      <c r="AC17" s="11" t="s">
        <v>144</v>
      </c>
      <c r="AD17" s="11" t="s">
        <v>144</v>
      </c>
      <c r="AE17" s="11" t="s">
        <v>144</v>
      </c>
      <c r="AF17" s="11" t="s">
        <v>144</v>
      </c>
      <c r="AG17" s="11" t="s">
        <v>144</v>
      </c>
      <c r="AH17" s="11" t="s">
        <v>144</v>
      </c>
      <c r="AI17" s="11" t="s">
        <v>144</v>
      </c>
      <c r="AJ17" s="11" t="s">
        <v>144</v>
      </c>
      <c r="AK17" s="11" t="s">
        <v>144</v>
      </c>
      <c r="AL17" s="11" t="s">
        <v>144</v>
      </c>
      <c r="AM17" s="11" t="s">
        <v>144</v>
      </c>
      <c r="AN17" s="11" t="s">
        <v>144</v>
      </c>
      <c r="AO17" s="11" t="s">
        <v>144</v>
      </c>
      <c r="AP17" s="11" t="s">
        <v>144</v>
      </c>
      <c r="AQ17" s="11" t="s">
        <v>144</v>
      </c>
      <c r="AR17" s="11" t="s">
        <v>144</v>
      </c>
      <c r="AS17" s="8"/>
    </row>
    <row r="18" spans="1:45" x14ac:dyDescent="0.2">
      <c r="A18" s="34"/>
      <c r="B18" s="23" t="s">
        <v>149</v>
      </c>
      <c r="C18" s="9">
        <v>0.55046156172229999</v>
      </c>
      <c r="D18" s="9">
        <v>0.58364514492200004</v>
      </c>
      <c r="E18" s="9">
        <v>0.52698076966569996</v>
      </c>
      <c r="F18" s="9">
        <v>0.52577765762680007</v>
      </c>
      <c r="G18" s="9">
        <v>0.55163027675090004</v>
      </c>
      <c r="H18" s="9">
        <v>0.55345450443510003</v>
      </c>
      <c r="I18" s="9">
        <v>0.53606891516589994</v>
      </c>
      <c r="J18" s="9">
        <v>0.57115993938279996</v>
      </c>
      <c r="K18" s="9">
        <v>0.59427072221319999</v>
      </c>
      <c r="L18" s="9">
        <v>0.56004376661300004</v>
      </c>
      <c r="M18" s="9">
        <v>0.43495809133210001</v>
      </c>
      <c r="N18" s="9">
        <v>0.4266046502127</v>
      </c>
      <c r="O18" s="9">
        <v>0.44119508348940001</v>
      </c>
      <c r="P18" s="9">
        <v>0.40874237463669999</v>
      </c>
      <c r="Q18" s="9">
        <v>0.6094963410284</v>
      </c>
      <c r="R18" s="9">
        <v>0.5537189347814</v>
      </c>
      <c r="S18" s="9">
        <v>0.58785350633220002</v>
      </c>
      <c r="T18" s="9">
        <v>0.54439341517610007</v>
      </c>
      <c r="U18" s="9">
        <v>0.56403502863200006</v>
      </c>
      <c r="V18" s="9">
        <v>0.56021302762120007</v>
      </c>
      <c r="W18" s="9">
        <v>0.63567746401759995</v>
      </c>
      <c r="X18" s="9">
        <v>0.62477509347659999</v>
      </c>
      <c r="Y18" s="9">
        <v>0.40507681443460003</v>
      </c>
      <c r="Z18" s="9">
        <v>0.58827846784019999</v>
      </c>
      <c r="AA18" s="9">
        <v>0.53016979765990002</v>
      </c>
      <c r="AB18" s="9">
        <v>0.59147822951149998</v>
      </c>
      <c r="AC18" s="9">
        <v>0.51417738924209999</v>
      </c>
      <c r="AD18" s="9">
        <v>0.56919575486130003</v>
      </c>
      <c r="AE18" s="9">
        <v>0.48979374860409997</v>
      </c>
      <c r="AF18" s="9">
        <v>0.56282028133069995</v>
      </c>
      <c r="AG18" s="9">
        <v>0.58276805334050008</v>
      </c>
      <c r="AH18" s="9">
        <v>0.5766234375357</v>
      </c>
      <c r="AI18" s="9">
        <v>0.51451321965050001</v>
      </c>
      <c r="AJ18" s="9">
        <v>0.57085336498630002</v>
      </c>
      <c r="AK18" s="9">
        <v>0.47944085016569998</v>
      </c>
      <c r="AL18" s="9">
        <v>0.72764574040070007</v>
      </c>
      <c r="AM18" s="9">
        <v>0.45363086255640001</v>
      </c>
      <c r="AN18" s="9">
        <v>0.63665718213779998</v>
      </c>
      <c r="AO18" s="9">
        <v>0.28341643148879997</v>
      </c>
      <c r="AP18" s="9">
        <v>0.62687827482439995</v>
      </c>
      <c r="AQ18" s="9">
        <v>0.43192814166890003</v>
      </c>
      <c r="AR18" s="9">
        <v>0.56744355833500004</v>
      </c>
      <c r="AS18" s="8"/>
    </row>
    <row r="19" spans="1:45" x14ac:dyDescent="0.2">
      <c r="A19" s="34"/>
      <c r="B19" s="24"/>
      <c r="C19" s="10">
        <v>411</v>
      </c>
      <c r="D19" s="10">
        <v>37</v>
      </c>
      <c r="E19" s="10">
        <v>70</v>
      </c>
      <c r="F19" s="10">
        <v>73</v>
      </c>
      <c r="G19" s="10">
        <v>93</v>
      </c>
      <c r="H19" s="10">
        <v>129</v>
      </c>
      <c r="I19" s="10">
        <v>221</v>
      </c>
      <c r="J19" s="10">
        <v>187</v>
      </c>
      <c r="K19" s="10">
        <v>206</v>
      </c>
      <c r="L19" s="10">
        <v>134</v>
      </c>
      <c r="M19" s="10">
        <v>64</v>
      </c>
      <c r="N19" s="10">
        <v>3</v>
      </c>
      <c r="O19" s="10">
        <v>23</v>
      </c>
      <c r="P19" s="10">
        <v>13</v>
      </c>
      <c r="Q19" s="10">
        <v>84</v>
      </c>
      <c r="R19" s="10">
        <v>49</v>
      </c>
      <c r="S19" s="10">
        <v>64</v>
      </c>
      <c r="T19" s="10">
        <v>103</v>
      </c>
      <c r="U19" s="10">
        <v>75</v>
      </c>
      <c r="V19" s="10">
        <v>33</v>
      </c>
      <c r="W19" s="10">
        <v>23</v>
      </c>
      <c r="X19" s="10">
        <v>20</v>
      </c>
      <c r="Y19" s="10">
        <v>58</v>
      </c>
      <c r="Z19" s="10">
        <v>73</v>
      </c>
      <c r="AA19" s="10">
        <v>42</v>
      </c>
      <c r="AB19" s="10">
        <v>162</v>
      </c>
      <c r="AC19" s="10">
        <v>18</v>
      </c>
      <c r="AD19" s="10">
        <v>61</v>
      </c>
      <c r="AE19" s="10">
        <v>69</v>
      </c>
      <c r="AF19" s="10">
        <v>149</v>
      </c>
      <c r="AG19" s="10">
        <v>108</v>
      </c>
      <c r="AH19" s="10">
        <v>4</v>
      </c>
      <c r="AI19" s="10">
        <v>79</v>
      </c>
      <c r="AJ19" s="10">
        <v>20</v>
      </c>
      <c r="AK19" s="10">
        <v>9</v>
      </c>
      <c r="AL19" s="10">
        <v>17</v>
      </c>
      <c r="AM19" s="10">
        <v>45</v>
      </c>
      <c r="AN19" s="10">
        <v>18</v>
      </c>
      <c r="AO19" s="10">
        <v>1</v>
      </c>
      <c r="AP19" s="10">
        <v>16</v>
      </c>
      <c r="AQ19" s="10">
        <v>4</v>
      </c>
      <c r="AR19" s="10">
        <v>202</v>
      </c>
      <c r="AS19" s="8"/>
    </row>
    <row r="20" spans="1:45" x14ac:dyDescent="0.2">
      <c r="A20" s="34"/>
      <c r="B20" s="24"/>
      <c r="C20" s="11" t="s">
        <v>118</v>
      </c>
      <c r="D20" s="11" t="s">
        <v>144</v>
      </c>
      <c r="E20" s="11" t="s">
        <v>144</v>
      </c>
      <c r="F20" s="11" t="s">
        <v>144</v>
      </c>
      <c r="G20" s="11" t="s">
        <v>144</v>
      </c>
      <c r="H20" s="11" t="s">
        <v>144</v>
      </c>
      <c r="I20" s="11" t="s">
        <v>144</v>
      </c>
      <c r="J20" s="11" t="s">
        <v>144</v>
      </c>
      <c r="K20" s="11" t="s">
        <v>144</v>
      </c>
      <c r="L20" s="11" t="s">
        <v>144</v>
      </c>
      <c r="M20" s="11" t="s">
        <v>144</v>
      </c>
      <c r="N20" s="11" t="s">
        <v>144</v>
      </c>
      <c r="O20" s="11" t="s">
        <v>144</v>
      </c>
      <c r="P20" s="11" t="s">
        <v>144</v>
      </c>
      <c r="Q20" s="11" t="s">
        <v>144</v>
      </c>
      <c r="R20" s="11" t="s">
        <v>144</v>
      </c>
      <c r="S20" s="11" t="s">
        <v>144</v>
      </c>
      <c r="T20" s="11" t="s">
        <v>144</v>
      </c>
      <c r="U20" s="11" t="s">
        <v>144</v>
      </c>
      <c r="V20" s="11" t="s">
        <v>144</v>
      </c>
      <c r="W20" s="11" t="s">
        <v>144</v>
      </c>
      <c r="X20" s="11" t="s">
        <v>144</v>
      </c>
      <c r="Y20" s="11" t="s">
        <v>144</v>
      </c>
      <c r="Z20" s="11" t="s">
        <v>144</v>
      </c>
      <c r="AA20" s="11" t="s">
        <v>144</v>
      </c>
      <c r="AB20" s="11" t="s">
        <v>144</v>
      </c>
      <c r="AC20" s="11" t="s">
        <v>144</v>
      </c>
      <c r="AD20" s="11" t="s">
        <v>144</v>
      </c>
      <c r="AE20" s="11" t="s">
        <v>144</v>
      </c>
      <c r="AF20" s="11" t="s">
        <v>144</v>
      </c>
      <c r="AG20" s="11" t="s">
        <v>144</v>
      </c>
      <c r="AH20" s="11" t="s">
        <v>144</v>
      </c>
      <c r="AI20" s="11" t="s">
        <v>144</v>
      </c>
      <c r="AJ20" s="11" t="s">
        <v>144</v>
      </c>
      <c r="AK20" s="11" t="s">
        <v>144</v>
      </c>
      <c r="AL20" s="11" t="s">
        <v>144</v>
      </c>
      <c r="AM20" s="11" t="s">
        <v>144</v>
      </c>
      <c r="AN20" s="11" t="s">
        <v>144</v>
      </c>
      <c r="AO20" s="11" t="s">
        <v>144</v>
      </c>
      <c r="AP20" s="11" t="s">
        <v>144</v>
      </c>
      <c r="AQ20" s="11" t="s">
        <v>144</v>
      </c>
      <c r="AR20" s="11" t="s">
        <v>144</v>
      </c>
      <c r="AS20" s="8"/>
    </row>
    <row r="21" spans="1:45" x14ac:dyDescent="0.2">
      <c r="A21" s="34"/>
      <c r="B21" s="23" t="s">
        <v>150</v>
      </c>
      <c r="C21" s="9">
        <v>0.15436032748719999</v>
      </c>
      <c r="D21" s="9">
        <v>9.721301690228E-2</v>
      </c>
      <c r="E21" s="9">
        <v>0.1605281151821</v>
      </c>
      <c r="F21" s="9">
        <v>0.1204448237992</v>
      </c>
      <c r="G21" s="9">
        <v>0.15567260819789999</v>
      </c>
      <c r="H21" s="9">
        <v>0.19420551540539999</v>
      </c>
      <c r="I21" s="9">
        <v>0.1698131180604</v>
      </c>
      <c r="J21" s="9">
        <v>0.13429335419089999</v>
      </c>
      <c r="K21" s="9">
        <v>0.15688145117790001</v>
      </c>
      <c r="L21" s="9">
        <v>0.13750096200859999</v>
      </c>
      <c r="M21" s="9">
        <v>0.17207424326369999</v>
      </c>
      <c r="N21" s="9">
        <v>0.25985368085510002</v>
      </c>
      <c r="O21" s="9">
        <v>0.12953114501989998</v>
      </c>
      <c r="P21" s="9">
        <v>9.5814249343330007E-2</v>
      </c>
      <c r="Q21" s="9">
        <v>0.13966532853239999</v>
      </c>
      <c r="R21" s="9">
        <v>0.15310866236600001</v>
      </c>
      <c r="S21" s="9">
        <v>8.4499331123210009E-2</v>
      </c>
      <c r="T21" s="9">
        <v>0.24254881677359999</v>
      </c>
      <c r="U21" s="9">
        <v>0.15252943820750001</v>
      </c>
      <c r="V21" s="9">
        <v>0.2301460802484</v>
      </c>
      <c r="W21" s="9">
        <v>0.24943019737800001</v>
      </c>
      <c r="X21" s="9">
        <v>0.19594274241590001</v>
      </c>
      <c r="Y21" s="9">
        <v>0.15130185968769999</v>
      </c>
      <c r="Z21" s="9">
        <v>0.140741656237</v>
      </c>
      <c r="AA21" s="9">
        <v>9.5848593335910004E-2</v>
      </c>
      <c r="AB21" s="9">
        <v>0.13527659428799998</v>
      </c>
      <c r="AC21" s="9">
        <v>0.2280815057401</v>
      </c>
      <c r="AD21" s="9">
        <v>0.1526296475741</v>
      </c>
      <c r="AE21" s="9">
        <v>0.15381214310120001</v>
      </c>
      <c r="AF21" s="9">
        <v>0.13351572352480001</v>
      </c>
      <c r="AG21" s="9">
        <v>0.1688869827109</v>
      </c>
      <c r="AH21" s="9">
        <v>0</v>
      </c>
      <c r="AI21" s="9">
        <v>0.26080226536600004</v>
      </c>
      <c r="AJ21" s="9">
        <v>0.16199939296739999</v>
      </c>
      <c r="AK21" s="9">
        <v>7.660912573673001E-2</v>
      </c>
      <c r="AL21" s="9">
        <v>5.2346402935540007E-2</v>
      </c>
      <c r="AM21" s="9">
        <v>0.1152454215003</v>
      </c>
      <c r="AN21" s="9">
        <v>0.16535976503870001</v>
      </c>
      <c r="AO21" s="9">
        <v>0</v>
      </c>
      <c r="AP21" s="9">
        <v>0.20808631370549999</v>
      </c>
      <c r="AQ21" s="9">
        <v>0</v>
      </c>
      <c r="AR21" s="9">
        <v>0.1294127200097</v>
      </c>
      <c r="AS21" s="8"/>
    </row>
    <row r="22" spans="1:45" x14ac:dyDescent="0.2">
      <c r="A22" s="34"/>
      <c r="B22" s="24"/>
      <c r="C22" s="10">
        <v>114</v>
      </c>
      <c r="D22" s="10">
        <v>9</v>
      </c>
      <c r="E22" s="10">
        <v>26</v>
      </c>
      <c r="F22" s="10">
        <v>15</v>
      </c>
      <c r="G22" s="10">
        <v>22</v>
      </c>
      <c r="H22" s="10">
        <v>38</v>
      </c>
      <c r="I22" s="10">
        <v>68</v>
      </c>
      <c r="J22" s="10">
        <v>44</v>
      </c>
      <c r="K22" s="10">
        <v>59</v>
      </c>
      <c r="L22" s="10">
        <v>36</v>
      </c>
      <c r="M22" s="10">
        <v>16</v>
      </c>
      <c r="N22" s="10">
        <v>2</v>
      </c>
      <c r="O22" s="10">
        <v>5</v>
      </c>
      <c r="P22" s="10">
        <v>4</v>
      </c>
      <c r="Q22" s="10">
        <v>25</v>
      </c>
      <c r="R22" s="10">
        <v>12</v>
      </c>
      <c r="S22" s="10">
        <v>12</v>
      </c>
      <c r="T22" s="10">
        <v>37</v>
      </c>
      <c r="U22" s="10">
        <v>19</v>
      </c>
      <c r="V22" s="10">
        <v>12</v>
      </c>
      <c r="W22" s="10">
        <v>10</v>
      </c>
      <c r="X22" s="10">
        <v>8</v>
      </c>
      <c r="Y22" s="10">
        <v>16</v>
      </c>
      <c r="Z22" s="10">
        <v>21</v>
      </c>
      <c r="AA22" s="10">
        <v>8</v>
      </c>
      <c r="AB22" s="10">
        <v>39</v>
      </c>
      <c r="AC22" s="10">
        <v>8</v>
      </c>
      <c r="AD22" s="10">
        <v>15</v>
      </c>
      <c r="AE22" s="10">
        <v>18</v>
      </c>
      <c r="AF22" s="10">
        <v>41</v>
      </c>
      <c r="AG22" s="10">
        <v>31</v>
      </c>
      <c r="AH22" s="10">
        <v>0</v>
      </c>
      <c r="AI22" s="10">
        <v>29</v>
      </c>
      <c r="AJ22" s="10">
        <v>9</v>
      </c>
      <c r="AK22" s="10">
        <v>1</v>
      </c>
      <c r="AL22" s="10">
        <v>2</v>
      </c>
      <c r="AM22" s="10">
        <v>13</v>
      </c>
      <c r="AN22" s="10">
        <v>8</v>
      </c>
      <c r="AO22" s="10">
        <v>0</v>
      </c>
      <c r="AP22" s="10">
        <v>3</v>
      </c>
      <c r="AQ22" s="10">
        <v>0</v>
      </c>
      <c r="AR22" s="10">
        <v>49</v>
      </c>
      <c r="AS22" s="8"/>
    </row>
    <row r="23" spans="1:45" x14ac:dyDescent="0.2">
      <c r="A23" s="34"/>
      <c r="B23" s="24"/>
      <c r="C23" s="11" t="s">
        <v>118</v>
      </c>
      <c r="D23" s="11" t="s">
        <v>144</v>
      </c>
      <c r="E23" s="11" t="s">
        <v>144</v>
      </c>
      <c r="F23" s="11" t="s">
        <v>144</v>
      </c>
      <c r="G23" s="11" t="s">
        <v>144</v>
      </c>
      <c r="H23" s="11" t="s">
        <v>144</v>
      </c>
      <c r="I23" s="11" t="s">
        <v>144</v>
      </c>
      <c r="J23" s="11" t="s">
        <v>144</v>
      </c>
      <c r="K23" s="11" t="s">
        <v>144</v>
      </c>
      <c r="L23" s="11" t="s">
        <v>144</v>
      </c>
      <c r="M23" s="11" t="s">
        <v>144</v>
      </c>
      <c r="N23" s="11" t="s">
        <v>144</v>
      </c>
      <c r="O23" s="11" t="s">
        <v>144</v>
      </c>
      <c r="P23" s="11" t="s">
        <v>144</v>
      </c>
      <c r="Q23" s="11" t="s">
        <v>144</v>
      </c>
      <c r="R23" s="11" t="s">
        <v>144</v>
      </c>
      <c r="S23" s="11" t="s">
        <v>144</v>
      </c>
      <c r="T23" s="11" t="s">
        <v>144</v>
      </c>
      <c r="U23" s="11" t="s">
        <v>144</v>
      </c>
      <c r="V23" s="11" t="s">
        <v>144</v>
      </c>
      <c r="W23" s="11" t="s">
        <v>144</v>
      </c>
      <c r="X23" s="11" t="s">
        <v>144</v>
      </c>
      <c r="Y23" s="11" t="s">
        <v>144</v>
      </c>
      <c r="Z23" s="11" t="s">
        <v>144</v>
      </c>
      <c r="AA23" s="11" t="s">
        <v>144</v>
      </c>
      <c r="AB23" s="11" t="s">
        <v>144</v>
      </c>
      <c r="AC23" s="11" t="s">
        <v>144</v>
      </c>
      <c r="AD23" s="11" t="s">
        <v>144</v>
      </c>
      <c r="AE23" s="11" t="s">
        <v>144</v>
      </c>
      <c r="AF23" s="11" t="s">
        <v>144</v>
      </c>
      <c r="AG23" s="11" t="s">
        <v>144</v>
      </c>
      <c r="AH23" s="11" t="s">
        <v>144</v>
      </c>
      <c r="AI23" s="11" t="s">
        <v>144</v>
      </c>
      <c r="AJ23" s="11" t="s">
        <v>144</v>
      </c>
      <c r="AK23" s="11" t="s">
        <v>144</v>
      </c>
      <c r="AL23" s="11" t="s">
        <v>144</v>
      </c>
      <c r="AM23" s="11" t="s">
        <v>144</v>
      </c>
      <c r="AN23" s="11" t="s">
        <v>144</v>
      </c>
      <c r="AO23" s="11" t="s">
        <v>144</v>
      </c>
      <c r="AP23" s="11" t="s">
        <v>144</v>
      </c>
      <c r="AQ23" s="11" t="s">
        <v>144</v>
      </c>
      <c r="AR23" s="11" t="s">
        <v>144</v>
      </c>
      <c r="AS23" s="8"/>
    </row>
    <row r="24" spans="1:45" x14ac:dyDescent="0.2">
      <c r="A24" s="34"/>
      <c r="B24" s="23" t="s">
        <v>56</v>
      </c>
      <c r="C24" s="9">
        <v>1</v>
      </c>
      <c r="D24" s="9">
        <v>1</v>
      </c>
      <c r="E24" s="9">
        <v>1</v>
      </c>
      <c r="F24" s="9">
        <v>1</v>
      </c>
      <c r="G24" s="9">
        <v>1</v>
      </c>
      <c r="H24" s="9">
        <v>1</v>
      </c>
      <c r="I24" s="9">
        <v>1</v>
      </c>
      <c r="J24" s="9">
        <v>1</v>
      </c>
      <c r="K24" s="9">
        <v>1</v>
      </c>
      <c r="L24" s="9">
        <v>1</v>
      </c>
      <c r="M24" s="9">
        <v>1</v>
      </c>
      <c r="N24" s="9">
        <v>1</v>
      </c>
      <c r="O24" s="9">
        <v>1</v>
      </c>
      <c r="P24" s="9">
        <v>1</v>
      </c>
      <c r="Q24" s="9">
        <v>1</v>
      </c>
      <c r="R24" s="9">
        <v>1</v>
      </c>
      <c r="S24" s="9">
        <v>1</v>
      </c>
      <c r="T24" s="9">
        <v>1</v>
      </c>
      <c r="U24" s="9">
        <v>1</v>
      </c>
      <c r="V24" s="9">
        <v>1</v>
      </c>
      <c r="W24" s="9">
        <v>1</v>
      </c>
      <c r="X24" s="9">
        <v>1</v>
      </c>
      <c r="Y24" s="9">
        <v>1</v>
      </c>
      <c r="Z24" s="9">
        <v>1</v>
      </c>
      <c r="AA24" s="9">
        <v>1</v>
      </c>
      <c r="AB24" s="9">
        <v>1</v>
      </c>
      <c r="AC24" s="9">
        <v>1</v>
      </c>
      <c r="AD24" s="9">
        <v>1</v>
      </c>
      <c r="AE24" s="9">
        <v>1</v>
      </c>
      <c r="AF24" s="9">
        <v>1</v>
      </c>
      <c r="AG24" s="9">
        <v>1</v>
      </c>
      <c r="AH24" s="9">
        <v>1</v>
      </c>
      <c r="AI24" s="9">
        <v>1</v>
      </c>
      <c r="AJ24" s="9">
        <v>1</v>
      </c>
      <c r="AK24" s="9">
        <v>1</v>
      </c>
      <c r="AL24" s="9">
        <v>1</v>
      </c>
      <c r="AM24" s="9">
        <v>1</v>
      </c>
      <c r="AN24" s="9">
        <v>1</v>
      </c>
      <c r="AO24" s="9">
        <v>1</v>
      </c>
      <c r="AP24" s="9">
        <v>1</v>
      </c>
      <c r="AQ24" s="9">
        <v>1</v>
      </c>
      <c r="AR24" s="9">
        <v>1</v>
      </c>
      <c r="AS24" s="8"/>
    </row>
    <row r="25" spans="1:45" x14ac:dyDescent="0.2">
      <c r="A25" s="34"/>
      <c r="B25" s="24"/>
      <c r="C25" s="10">
        <v>749</v>
      </c>
      <c r="D25" s="10">
        <v>69</v>
      </c>
      <c r="E25" s="10">
        <v>140</v>
      </c>
      <c r="F25" s="10">
        <v>137</v>
      </c>
      <c r="G25" s="10">
        <v>158</v>
      </c>
      <c r="H25" s="10">
        <v>230</v>
      </c>
      <c r="I25" s="10">
        <v>407</v>
      </c>
      <c r="J25" s="10">
        <v>334</v>
      </c>
      <c r="K25" s="10">
        <v>361</v>
      </c>
      <c r="L25" s="10">
        <v>245</v>
      </c>
      <c r="M25" s="10">
        <v>128</v>
      </c>
      <c r="N25" s="10">
        <v>9</v>
      </c>
      <c r="O25" s="10">
        <v>51</v>
      </c>
      <c r="P25" s="10">
        <v>35</v>
      </c>
      <c r="Q25" s="10">
        <v>147</v>
      </c>
      <c r="R25" s="10">
        <v>88</v>
      </c>
      <c r="S25" s="10">
        <v>117</v>
      </c>
      <c r="T25" s="10">
        <v>178</v>
      </c>
      <c r="U25" s="10">
        <v>133</v>
      </c>
      <c r="V25" s="10">
        <v>59</v>
      </c>
      <c r="W25" s="10">
        <v>40</v>
      </c>
      <c r="X25" s="10">
        <v>35</v>
      </c>
      <c r="Y25" s="10">
        <v>129</v>
      </c>
      <c r="Z25" s="10">
        <v>127</v>
      </c>
      <c r="AA25" s="10">
        <v>80</v>
      </c>
      <c r="AB25" s="10">
        <v>279</v>
      </c>
      <c r="AC25" s="10">
        <v>39</v>
      </c>
      <c r="AD25" s="10">
        <v>103</v>
      </c>
      <c r="AE25" s="10">
        <v>134</v>
      </c>
      <c r="AF25" s="10">
        <v>274</v>
      </c>
      <c r="AG25" s="10">
        <v>189</v>
      </c>
      <c r="AH25" s="10">
        <v>7</v>
      </c>
      <c r="AI25" s="10">
        <v>143</v>
      </c>
      <c r="AJ25" s="10">
        <v>40</v>
      </c>
      <c r="AK25" s="10">
        <v>14</v>
      </c>
      <c r="AL25" s="10">
        <v>29</v>
      </c>
      <c r="AM25" s="10">
        <v>93</v>
      </c>
      <c r="AN25" s="10">
        <v>36</v>
      </c>
      <c r="AO25" s="10">
        <v>3</v>
      </c>
      <c r="AP25" s="10">
        <v>24</v>
      </c>
      <c r="AQ25" s="10">
        <v>6</v>
      </c>
      <c r="AR25" s="10">
        <v>361</v>
      </c>
      <c r="AS25" s="8"/>
    </row>
    <row r="26" spans="1:45" x14ac:dyDescent="0.2">
      <c r="A26" s="34"/>
      <c r="B26" s="24"/>
      <c r="C26" s="11" t="s">
        <v>118</v>
      </c>
      <c r="D26" s="11" t="s">
        <v>118</v>
      </c>
      <c r="E26" s="11" t="s">
        <v>118</v>
      </c>
      <c r="F26" s="11" t="s">
        <v>118</v>
      </c>
      <c r="G26" s="11" t="s">
        <v>118</v>
      </c>
      <c r="H26" s="11" t="s">
        <v>118</v>
      </c>
      <c r="I26" s="11" t="s">
        <v>118</v>
      </c>
      <c r="J26" s="11" t="s">
        <v>118</v>
      </c>
      <c r="K26" s="11" t="s">
        <v>118</v>
      </c>
      <c r="L26" s="11" t="s">
        <v>118</v>
      </c>
      <c r="M26" s="11" t="s">
        <v>118</v>
      </c>
      <c r="N26" s="11" t="s">
        <v>118</v>
      </c>
      <c r="O26" s="11" t="s">
        <v>118</v>
      </c>
      <c r="P26" s="11" t="s">
        <v>118</v>
      </c>
      <c r="Q26" s="11" t="s">
        <v>118</v>
      </c>
      <c r="R26" s="11" t="s">
        <v>118</v>
      </c>
      <c r="S26" s="11" t="s">
        <v>118</v>
      </c>
      <c r="T26" s="11" t="s">
        <v>118</v>
      </c>
      <c r="U26" s="11" t="s">
        <v>118</v>
      </c>
      <c r="V26" s="11" t="s">
        <v>118</v>
      </c>
      <c r="W26" s="11" t="s">
        <v>118</v>
      </c>
      <c r="X26" s="11" t="s">
        <v>118</v>
      </c>
      <c r="Y26" s="11" t="s">
        <v>118</v>
      </c>
      <c r="Z26" s="11" t="s">
        <v>118</v>
      </c>
      <c r="AA26" s="11" t="s">
        <v>118</v>
      </c>
      <c r="AB26" s="11" t="s">
        <v>118</v>
      </c>
      <c r="AC26" s="11" t="s">
        <v>118</v>
      </c>
      <c r="AD26" s="11" t="s">
        <v>118</v>
      </c>
      <c r="AE26" s="11" t="s">
        <v>118</v>
      </c>
      <c r="AF26" s="11" t="s">
        <v>118</v>
      </c>
      <c r="AG26" s="11" t="s">
        <v>118</v>
      </c>
      <c r="AH26" s="11" t="s">
        <v>118</v>
      </c>
      <c r="AI26" s="11" t="s">
        <v>118</v>
      </c>
      <c r="AJ26" s="11" t="s">
        <v>118</v>
      </c>
      <c r="AK26" s="11" t="s">
        <v>118</v>
      </c>
      <c r="AL26" s="11" t="s">
        <v>118</v>
      </c>
      <c r="AM26" s="11" t="s">
        <v>118</v>
      </c>
      <c r="AN26" s="11" t="s">
        <v>118</v>
      </c>
      <c r="AO26" s="11" t="s">
        <v>118</v>
      </c>
      <c r="AP26" s="11" t="s">
        <v>118</v>
      </c>
      <c r="AQ26" s="11" t="s">
        <v>118</v>
      </c>
      <c r="AR26" s="11" t="s">
        <v>118</v>
      </c>
      <c r="AS26" s="8"/>
    </row>
    <row r="27" spans="1:45" x14ac:dyDescent="0.2">
      <c r="A27" s="34"/>
      <c r="B27" s="33" t="s">
        <v>74</v>
      </c>
      <c r="C27" s="16">
        <v>79.450876046480005</v>
      </c>
      <c r="D27" s="16">
        <v>77.827854068980002</v>
      </c>
      <c r="E27" s="16">
        <v>80.783223093260005</v>
      </c>
      <c r="F27" s="16">
        <v>75.817714172289996</v>
      </c>
      <c r="G27" s="16">
        <v>79.054562501749999</v>
      </c>
      <c r="H27" s="16">
        <v>81.65481311037</v>
      </c>
      <c r="I27" s="16">
        <v>79.439490179559996</v>
      </c>
      <c r="J27" s="16">
        <v>79.457069991500006</v>
      </c>
      <c r="K27" s="16">
        <v>81.285957119810007</v>
      </c>
      <c r="L27" s="16">
        <v>78.250348863569997</v>
      </c>
      <c r="M27" s="16">
        <v>77.486719696500003</v>
      </c>
      <c r="N27" s="16">
        <v>73.189279790019995</v>
      </c>
      <c r="O27" s="16">
        <v>73.675169937050001</v>
      </c>
      <c r="P27" s="16">
        <v>71.556673043139995</v>
      </c>
      <c r="Q27" s="16">
        <v>81.44538683223</v>
      </c>
      <c r="R27" s="16">
        <v>80.537774514899994</v>
      </c>
      <c r="S27" s="16">
        <v>77.838259182179996</v>
      </c>
      <c r="T27" s="16">
        <v>82.717556083429997</v>
      </c>
      <c r="U27" s="16">
        <v>79.392554475829996</v>
      </c>
      <c r="V27" s="16">
        <v>83.101777450919997</v>
      </c>
      <c r="W27" s="16">
        <v>84.768095401099998</v>
      </c>
      <c r="X27" s="16">
        <v>82.448676637770006</v>
      </c>
      <c r="Y27" s="16">
        <v>75.6847034643</v>
      </c>
      <c r="Z27" s="16">
        <v>78.538359067149997</v>
      </c>
      <c r="AA27" s="16">
        <v>75.468575636289998</v>
      </c>
      <c r="AB27" s="16">
        <v>81.082515171460003</v>
      </c>
      <c r="AC27" s="16">
        <v>80.249667196009995</v>
      </c>
      <c r="AD27" s="16">
        <v>79.946062143909998</v>
      </c>
      <c r="AE27" s="16">
        <v>77.091230268960004</v>
      </c>
      <c r="AF27" s="16">
        <v>79.920684405420005</v>
      </c>
      <c r="AG27" s="16">
        <v>80.543585321259997</v>
      </c>
      <c r="AH27" s="16">
        <v>73.097357666869996</v>
      </c>
      <c r="AI27" s="16">
        <v>82.589361543709998</v>
      </c>
      <c r="AJ27" s="16">
        <v>79.240738834309994</v>
      </c>
      <c r="AK27" s="16">
        <v>68.727760541760006</v>
      </c>
      <c r="AL27" s="16">
        <v>79.249798398199999</v>
      </c>
      <c r="AM27" s="16">
        <v>75.532304487670004</v>
      </c>
      <c r="AN27" s="16">
        <v>82.738086571140002</v>
      </c>
      <c r="AO27" s="16">
        <v>67.296808527240003</v>
      </c>
      <c r="AP27" s="16">
        <v>83.681385865080003</v>
      </c>
      <c r="AQ27" s="16">
        <v>77.712336337850004</v>
      </c>
      <c r="AR27" s="16">
        <v>79.216196983819998</v>
      </c>
      <c r="AS27" s="8"/>
    </row>
    <row r="28" spans="1:45" x14ac:dyDescent="0.2">
      <c r="A28" s="34"/>
      <c r="B28" s="24"/>
      <c r="C28" s="10">
        <v>749</v>
      </c>
      <c r="D28" s="10">
        <v>69</v>
      </c>
      <c r="E28" s="10">
        <v>140</v>
      </c>
      <c r="F28" s="10">
        <v>137</v>
      </c>
      <c r="G28" s="10">
        <v>158</v>
      </c>
      <c r="H28" s="10">
        <v>230</v>
      </c>
      <c r="I28" s="10">
        <v>407</v>
      </c>
      <c r="J28" s="10">
        <v>334</v>
      </c>
      <c r="K28" s="10">
        <v>361</v>
      </c>
      <c r="L28" s="10">
        <v>245</v>
      </c>
      <c r="M28" s="10">
        <v>128</v>
      </c>
      <c r="N28" s="10">
        <v>9</v>
      </c>
      <c r="O28" s="10">
        <v>51</v>
      </c>
      <c r="P28" s="10">
        <v>35</v>
      </c>
      <c r="Q28" s="10">
        <v>147</v>
      </c>
      <c r="R28" s="10">
        <v>88</v>
      </c>
      <c r="S28" s="10">
        <v>117</v>
      </c>
      <c r="T28" s="10">
        <v>178</v>
      </c>
      <c r="U28" s="10">
        <v>133</v>
      </c>
      <c r="V28" s="10">
        <v>59</v>
      </c>
      <c r="W28" s="10">
        <v>40</v>
      </c>
      <c r="X28" s="10">
        <v>35</v>
      </c>
      <c r="Y28" s="10">
        <v>129</v>
      </c>
      <c r="Z28" s="10">
        <v>127</v>
      </c>
      <c r="AA28" s="10">
        <v>80</v>
      </c>
      <c r="AB28" s="10">
        <v>279</v>
      </c>
      <c r="AC28" s="10">
        <v>39</v>
      </c>
      <c r="AD28" s="10">
        <v>103</v>
      </c>
      <c r="AE28" s="10">
        <v>134</v>
      </c>
      <c r="AF28" s="10">
        <v>274</v>
      </c>
      <c r="AG28" s="10">
        <v>189</v>
      </c>
      <c r="AH28" s="10">
        <v>7</v>
      </c>
      <c r="AI28" s="10">
        <v>143</v>
      </c>
      <c r="AJ28" s="10">
        <v>40</v>
      </c>
      <c r="AK28" s="10">
        <v>14</v>
      </c>
      <c r="AL28" s="10">
        <v>29</v>
      </c>
      <c r="AM28" s="10">
        <v>93</v>
      </c>
      <c r="AN28" s="10">
        <v>36</v>
      </c>
      <c r="AO28" s="10">
        <v>3</v>
      </c>
      <c r="AP28" s="10">
        <v>24</v>
      </c>
      <c r="AQ28" s="10">
        <v>6</v>
      </c>
      <c r="AR28" s="10">
        <v>361</v>
      </c>
      <c r="AS28" s="8"/>
    </row>
    <row r="29" spans="1:45" ht="16" thickBot="1" x14ac:dyDescent="0.25">
      <c r="A29" s="35"/>
      <c r="B29" s="24"/>
      <c r="C29" s="11" t="s">
        <v>118</v>
      </c>
      <c r="D29" s="11"/>
      <c r="E29" s="11"/>
      <c r="F29" s="11"/>
      <c r="G29" s="11"/>
      <c r="H29" s="11"/>
      <c r="I29" s="11"/>
      <c r="J29" s="11"/>
      <c r="K29" s="11"/>
      <c r="L29" s="11"/>
      <c r="M29" s="11"/>
      <c r="N29" s="11"/>
      <c r="O29" s="11"/>
      <c r="P29" s="11"/>
      <c r="Q29" s="11"/>
      <c r="R29" s="11"/>
      <c r="S29" s="11"/>
      <c r="T29" s="11"/>
      <c r="U29" s="11"/>
      <c r="V29" s="11"/>
      <c r="W29" s="12" t="s">
        <v>151</v>
      </c>
      <c r="X29" s="11"/>
      <c r="Y29" s="11"/>
      <c r="Z29" s="11"/>
      <c r="AA29" s="11"/>
      <c r="AB29" s="11"/>
      <c r="AC29" s="11"/>
      <c r="AD29" s="11"/>
      <c r="AE29" s="11"/>
      <c r="AF29" s="11"/>
      <c r="AG29" s="11"/>
      <c r="AH29" s="11"/>
      <c r="AI29" s="11"/>
      <c r="AJ29" s="11"/>
      <c r="AK29" s="11"/>
      <c r="AL29" s="11"/>
      <c r="AM29" s="11"/>
      <c r="AN29" s="11"/>
      <c r="AO29" s="11"/>
      <c r="AP29" s="11"/>
      <c r="AQ29" s="11"/>
      <c r="AR29" s="11"/>
      <c r="AS29" s="8"/>
    </row>
    <row r="30" spans="1:45" ht="16" thickTop="1" x14ac:dyDescent="0.2">
      <c r="A30" s="13" t="s">
        <v>152</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row>
    <row r="31" spans="1:45" x14ac:dyDescent="0.2">
      <c r="A31" s="15" t="s">
        <v>135</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row>
  </sheetData>
  <mergeCells count="20">
    <mergeCell ref="V3:AB3"/>
    <mergeCell ref="AC3:AH3"/>
    <mergeCell ref="AI3:AR3"/>
    <mergeCell ref="AP2:AR2"/>
    <mergeCell ref="A2:D2"/>
    <mergeCell ref="C3"/>
    <mergeCell ref="D3:H3"/>
    <mergeCell ref="I3:J3"/>
    <mergeCell ref="K3:N3"/>
    <mergeCell ref="O3:U3"/>
    <mergeCell ref="B21:B23"/>
    <mergeCell ref="B27:B29"/>
    <mergeCell ref="B24:B26"/>
    <mergeCell ref="A6:A29"/>
    <mergeCell ref="A3:B5"/>
    <mergeCell ref="B6:B8"/>
    <mergeCell ref="B9:B11"/>
    <mergeCell ref="B12:B14"/>
    <mergeCell ref="B15:B17"/>
    <mergeCell ref="B18:B20"/>
  </mergeCells>
  <hyperlinks>
    <hyperlink ref="A1" location="'TOC'!A1:A1" display="Back to TOC" xr:uid="{00000000-0004-0000-0300-000000000000}"/>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S40"/>
  <sheetViews>
    <sheetView workbookViewId="0">
      <pane xSplit="2" ySplit="5" topLeftCell="C6" activePane="bottomRight" state="frozen"/>
      <selection pane="topRight"/>
      <selection pane="bottomLeft"/>
      <selection pane="bottomRight" activeCell="A2" sqref="A2:C2"/>
    </sheetView>
  </sheetViews>
  <sheetFormatPr baseColWidth="10" defaultColWidth="8.83203125" defaultRowHeight="15" x14ac:dyDescent="0.2"/>
  <cols>
    <col min="1" max="1" width="50" style="1"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586</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528</v>
      </c>
      <c r="B6" s="23" t="s">
        <v>484</v>
      </c>
      <c r="C6" s="9">
        <v>0.46012823661989999</v>
      </c>
      <c r="D6" s="9">
        <v>0.5065552258678</v>
      </c>
      <c r="E6" s="9">
        <v>0.41767501515889999</v>
      </c>
      <c r="F6" s="9">
        <v>0.47002713806660001</v>
      </c>
      <c r="G6" s="9">
        <v>0.44843750467569998</v>
      </c>
      <c r="H6" s="9">
        <v>0.46304057673499999</v>
      </c>
      <c r="I6" s="9">
        <v>0.45841119901290001</v>
      </c>
      <c r="J6" s="9">
        <v>0.46704496250529998</v>
      </c>
      <c r="K6" s="9">
        <v>0.43383194495290001</v>
      </c>
      <c r="L6" s="9">
        <v>0.45237066222889999</v>
      </c>
      <c r="M6" s="9">
        <v>0.55495223531759996</v>
      </c>
      <c r="N6" s="9">
        <v>0.2470041364243</v>
      </c>
      <c r="O6" s="9">
        <v>0.56862160526920003</v>
      </c>
      <c r="P6" s="9">
        <v>0.44696488445990001</v>
      </c>
      <c r="Q6" s="9">
        <v>0.4235277823243</v>
      </c>
      <c r="R6" s="9">
        <v>0.36348595963340002</v>
      </c>
      <c r="S6" s="9">
        <v>0.35903578912489997</v>
      </c>
      <c r="T6" s="9">
        <v>0.46170925688480002</v>
      </c>
      <c r="U6" s="9">
        <v>0.60564653977549998</v>
      </c>
      <c r="V6" s="9">
        <v>0.6692038891448</v>
      </c>
      <c r="W6" s="9">
        <v>0.56028057175059998</v>
      </c>
      <c r="X6" s="9">
        <v>0.56365080022210001</v>
      </c>
      <c r="Y6" s="9">
        <v>0.50127104882020002</v>
      </c>
      <c r="Z6" s="9">
        <v>0.45265205416120002</v>
      </c>
      <c r="AA6" s="9">
        <v>0.38304958836350012</v>
      </c>
      <c r="AB6" s="9">
        <v>0.36841539473239998</v>
      </c>
      <c r="AC6" s="9">
        <v>0.50833372768480001</v>
      </c>
      <c r="AD6" s="9">
        <v>0.61236400094900001</v>
      </c>
      <c r="AE6" s="9">
        <v>0.53863036065879999</v>
      </c>
      <c r="AF6" s="9">
        <v>0.44807444617949999</v>
      </c>
      <c r="AG6" s="9">
        <v>0.29445414530000003</v>
      </c>
      <c r="AH6" s="9">
        <v>0.63998897823550005</v>
      </c>
      <c r="AI6" s="9">
        <v>0.89293618894069993</v>
      </c>
      <c r="AJ6" s="9">
        <v>0.9149315950400001</v>
      </c>
      <c r="AK6" s="9">
        <v>1</v>
      </c>
      <c r="AL6" s="9">
        <v>0.14697500614039999</v>
      </c>
      <c r="AM6" s="9">
        <v>0.16509901979719999</v>
      </c>
      <c r="AN6" s="9">
        <v>8.9275560801940004E-2</v>
      </c>
      <c r="AO6" s="9">
        <v>0.23263998535200001</v>
      </c>
      <c r="AP6" s="9">
        <v>0.1077730524147</v>
      </c>
      <c r="AQ6" s="9">
        <v>8.3974457924500007E-2</v>
      </c>
      <c r="AR6" s="9">
        <v>0.36133480659439998</v>
      </c>
      <c r="AS6" s="8"/>
    </row>
    <row r="7" spans="1:45" x14ac:dyDescent="0.2">
      <c r="A7" s="24"/>
      <c r="B7" s="24"/>
      <c r="C7" s="10">
        <v>342</v>
      </c>
      <c r="D7" s="10">
        <v>37</v>
      </c>
      <c r="E7" s="10">
        <v>62</v>
      </c>
      <c r="F7" s="10">
        <v>68</v>
      </c>
      <c r="G7" s="10">
        <v>68</v>
      </c>
      <c r="H7" s="10">
        <v>102</v>
      </c>
      <c r="I7" s="10">
        <v>180</v>
      </c>
      <c r="J7" s="10">
        <v>160</v>
      </c>
      <c r="K7" s="10">
        <v>161</v>
      </c>
      <c r="L7" s="10">
        <v>114</v>
      </c>
      <c r="M7" s="10">
        <v>63</v>
      </c>
      <c r="N7" s="10">
        <v>3</v>
      </c>
      <c r="O7" s="10">
        <v>32</v>
      </c>
      <c r="P7" s="10">
        <v>18</v>
      </c>
      <c r="Q7" s="10">
        <v>58</v>
      </c>
      <c r="R7" s="10">
        <v>35</v>
      </c>
      <c r="S7" s="10">
        <v>49</v>
      </c>
      <c r="T7" s="10">
        <v>77</v>
      </c>
      <c r="U7" s="10">
        <v>73</v>
      </c>
      <c r="V7" s="10">
        <v>40</v>
      </c>
      <c r="W7" s="10">
        <v>27</v>
      </c>
      <c r="X7" s="10">
        <v>20</v>
      </c>
      <c r="Y7" s="10">
        <v>64</v>
      </c>
      <c r="Z7" s="10">
        <v>55</v>
      </c>
      <c r="AA7" s="10">
        <v>34</v>
      </c>
      <c r="AB7" s="10">
        <v>102</v>
      </c>
      <c r="AC7" s="10">
        <v>23</v>
      </c>
      <c r="AD7" s="10">
        <v>66</v>
      </c>
      <c r="AE7" s="10">
        <v>67</v>
      </c>
      <c r="AF7" s="10">
        <v>116</v>
      </c>
      <c r="AG7" s="10">
        <v>65</v>
      </c>
      <c r="AH7" s="10">
        <v>5</v>
      </c>
      <c r="AI7" s="10">
        <v>130</v>
      </c>
      <c r="AJ7" s="10">
        <v>37</v>
      </c>
      <c r="AK7" s="10">
        <v>14</v>
      </c>
      <c r="AL7" s="10">
        <v>4</v>
      </c>
      <c r="AM7" s="10">
        <v>14</v>
      </c>
      <c r="AN7" s="10">
        <v>3</v>
      </c>
      <c r="AO7" s="10">
        <v>1</v>
      </c>
      <c r="AP7" s="10">
        <v>4</v>
      </c>
      <c r="AQ7" s="10">
        <v>1</v>
      </c>
      <c r="AR7" s="10">
        <v>134</v>
      </c>
      <c r="AS7" s="8"/>
    </row>
    <row r="8" spans="1:45" x14ac:dyDescent="0.2">
      <c r="A8" s="24"/>
      <c r="B8" s="24"/>
      <c r="C8" s="11" t="s">
        <v>118</v>
      </c>
      <c r="D8" s="11"/>
      <c r="E8" s="11"/>
      <c r="F8" s="11"/>
      <c r="G8" s="11"/>
      <c r="H8" s="11"/>
      <c r="I8" s="11"/>
      <c r="J8" s="11"/>
      <c r="K8" s="11"/>
      <c r="L8" s="11"/>
      <c r="M8" s="11"/>
      <c r="N8" s="11"/>
      <c r="O8" s="11"/>
      <c r="P8" s="11"/>
      <c r="Q8" s="11"/>
      <c r="R8" s="11"/>
      <c r="S8" s="11"/>
      <c r="T8" s="11"/>
      <c r="U8" s="12" t="s">
        <v>124</v>
      </c>
      <c r="V8" s="12" t="s">
        <v>131</v>
      </c>
      <c r="W8" s="11"/>
      <c r="X8" s="11"/>
      <c r="Y8" s="11"/>
      <c r="Z8" s="11"/>
      <c r="AA8" s="11"/>
      <c r="AB8" s="11"/>
      <c r="AC8" s="11"/>
      <c r="AD8" s="12" t="s">
        <v>123</v>
      </c>
      <c r="AE8" s="12" t="s">
        <v>124</v>
      </c>
      <c r="AF8" s="11"/>
      <c r="AG8" s="11"/>
      <c r="AH8" s="11"/>
      <c r="AI8" s="12" t="s">
        <v>529</v>
      </c>
      <c r="AJ8" s="12" t="s">
        <v>529</v>
      </c>
      <c r="AK8" s="12" t="s">
        <v>530</v>
      </c>
      <c r="AL8" s="11"/>
      <c r="AM8" s="11"/>
      <c r="AN8" s="11"/>
      <c r="AO8" s="11"/>
      <c r="AP8" s="11"/>
      <c r="AQ8" s="11"/>
      <c r="AR8" s="11"/>
      <c r="AS8" s="8"/>
    </row>
    <row r="9" spans="1:45" x14ac:dyDescent="0.2">
      <c r="A9" s="26"/>
      <c r="B9" s="23" t="s">
        <v>486</v>
      </c>
      <c r="C9" s="9">
        <v>0.15314443600659999</v>
      </c>
      <c r="D9" s="9">
        <v>7.1242363952139995E-2</v>
      </c>
      <c r="E9" s="9">
        <v>8.5682517572000003E-2</v>
      </c>
      <c r="F9" s="9">
        <v>0.1343158176998</v>
      </c>
      <c r="G9" s="9">
        <v>0.1950663384238</v>
      </c>
      <c r="H9" s="9">
        <v>0.2220753706027</v>
      </c>
      <c r="I9" s="9">
        <v>0.14069859489959999</v>
      </c>
      <c r="J9" s="9">
        <v>0.16815683109230001</v>
      </c>
      <c r="K9" s="9">
        <v>0.1633992364329</v>
      </c>
      <c r="L9" s="9">
        <v>0.1583235516539</v>
      </c>
      <c r="M9" s="9">
        <v>0.1171806680988</v>
      </c>
      <c r="N9" s="9">
        <v>0.1192976606733</v>
      </c>
      <c r="O9" s="9">
        <v>0.10539429599529999</v>
      </c>
      <c r="P9" s="9">
        <v>0.1559688036753</v>
      </c>
      <c r="Q9" s="9">
        <v>0.1884976203847</v>
      </c>
      <c r="R9" s="9">
        <v>9.7797049965219998E-2</v>
      </c>
      <c r="S9" s="9">
        <v>0.2035892681849</v>
      </c>
      <c r="T9" s="9">
        <v>0.19178606404170001</v>
      </c>
      <c r="U9" s="9">
        <v>8.817470095346E-2</v>
      </c>
      <c r="V9" s="9">
        <v>0.1255992216813</v>
      </c>
      <c r="W9" s="9">
        <v>0.158357791424</v>
      </c>
      <c r="X9" s="9">
        <v>0.1630179855877</v>
      </c>
      <c r="Y9" s="9">
        <v>0.13934885206520001</v>
      </c>
      <c r="Z9" s="9">
        <v>0.14239899778920001</v>
      </c>
      <c r="AA9" s="9">
        <v>0.15960846704680001</v>
      </c>
      <c r="AB9" s="9">
        <v>0.1714170815612</v>
      </c>
      <c r="AC9" s="9">
        <v>0.25798033440880003</v>
      </c>
      <c r="AD9" s="9">
        <v>0.15921263138299999</v>
      </c>
      <c r="AE9" s="9">
        <v>0.1223328539167</v>
      </c>
      <c r="AF9" s="9">
        <v>0.15227000404339999</v>
      </c>
      <c r="AG9" s="9">
        <v>0.1562962588996</v>
      </c>
      <c r="AH9" s="9">
        <v>0</v>
      </c>
      <c r="AI9" s="9">
        <v>1.6605816829680001E-2</v>
      </c>
      <c r="AJ9" s="9">
        <v>0</v>
      </c>
      <c r="AK9" s="9">
        <v>0</v>
      </c>
      <c r="AL9" s="9">
        <v>0.5151252249453</v>
      </c>
      <c r="AM9" s="9">
        <v>0.28408377133669999</v>
      </c>
      <c r="AN9" s="9">
        <v>0.43540470760189998</v>
      </c>
      <c r="AO9" s="9">
        <v>0.7673600146481</v>
      </c>
      <c r="AP9" s="9">
        <v>0.24090847426600001</v>
      </c>
      <c r="AQ9" s="9">
        <v>0</v>
      </c>
      <c r="AR9" s="9">
        <v>0.13555225743159999</v>
      </c>
      <c r="AS9" s="8"/>
    </row>
    <row r="10" spans="1:45" x14ac:dyDescent="0.2">
      <c r="A10" s="24"/>
      <c r="B10" s="24"/>
      <c r="C10" s="10">
        <v>119</v>
      </c>
      <c r="D10" s="10">
        <v>3</v>
      </c>
      <c r="E10" s="10">
        <v>14</v>
      </c>
      <c r="F10" s="10">
        <v>14</v>
      </c>
      <c r="G10" s="10">
        <v>33</v>
      </c>
      <c r="H10" s="10">
        <v>54</v>
      </c>
      <c r="I10" s="10">
        <v>66</v>
      </c>
      <c r="J10" s="10">
        <v>52</v>
      </c>
      <c r="K10" s="10">
        <v>60</v>
      </c>
      <c r="L10" s="10">
        <v>38</v>
      </c>
      <c r="M10" s="10">
        <v>18</v>
      </c>
      <c r="N10" s="10">
        <v>1</v>
      </c>
      <c r="O10" s="10">
        <v>4</v>
      </c>
      <c r="P10" s="10">
        <v>5</v>
      </c>
      <c r="Q10" s="10">
        <v>30</v>
      </c>
      <c r="R10" s="10">
        <v>10</v>
      </c>
      <c r="S10" s="10">
        <v>19</v>
      </c>
      <c r="T10" s="10">
        <v>36</v>
      </c>
      <c r="U10" s="10">
        <v>15</v>
      </c>
      <c r="V10" s="10">
        <v>7</v>
      </c>
      <c r="W10" s="10">
        <v>3</v>
      </c>
      <c r="X10" s="10">
        <v>7</v>
      </c>
      <c r="Y10" s="10">
        <v>17</v>
      </c>
      <c r="Z10" s="10">
        <v>24</v>
      </c>
      <c r="AA10" s="10">
        <v>15</v>
      </c>
      <c r="AB10" s="10">
        <v>46</v>
      </c>
      <c r="AC10" s="10">
        <v>8</v>
      </c>
      <c r="AD10" s="10">
        <v>14</v>
      </c>
      <c r="AE10" s="10">
        <v>20</v>
      </c>
      <c r="AF10" s="10">
        <v>51</v>
      </c>
      <c r="AG10" s="10">
        <v>26</v>
      </c>
      <c r="AH10" s="10">
        <v>0</v>
      </c>
      <c r="AI10" s="10">
        <v>3</v>
      </c>
      <c r="AJ10" s="10">
        <v>0</v>
      </c>
      <c r="AK10" s="10">
        <v>0</v>
      </c>
      <c r="AL10" s="10">
        <v>13</v>
      </c>
      <c r="AM10" s="10">
        <v>30</v>
      </c>
      <c r="AN10" s="10">
        <v>17</v>
      </c>
      <c r="AO10" s="10">
        <v>2</v>
      </c>
      <c r="AP10" s="10">
        <v>5</v>
      </c>
      <c r="AQ10" s="10">
        <v>0</v>
      </c>
      <c r="AR10" s="10">
        <v>49</v>
      </c>
      <c r="AS10" s="8"/>
    </row>
    <row r="11" spans="1:45" x14ac:dyDescent="0.2">
      <c r="A11" s="24"/>
      <c r="B11" s="24"/>
      <c r="C11" s="11" t="s">
        <v>118</v>
      </c>
      <c r="D11" s="11"/>
      <c r="E11" s="11"/>
      <c r="F11" s="11"/>
      <c r="G11" s="11"/>
      <c r="H11" s="12" t="s">
        <v>125</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2" t="s">
        <v>531</v>
      </c>
      <c r="AM11" s="12" t="s">
        <v>222</v>
      </c>
      <c r="AN11" s="12" t="s">
        <v>532</v>
      </c>
      <c r="AO11" s="12" t="s">
        <v>533</v>
      </c>
      <c r="AP11" s="12" t="s">
        <v>120</v>
      </c>
      <c r="AQ11" s="11"/>
      <c r="AR11" s="12" t="s">
        <v>119</v>
      </c>
      <c r="AS11" s="8"/>
    </row>
    <row r="12" spans="1:45" x14ac:dyDescent="0.2">
      <c r="A12" s="26"/>
      <c r="B12" s="23" t="s">
        <v>489</v>
      </c>
      <c r="C12" s="9">
        <v>0.16681667615340001</v>
      </c>
      <c r="D12" s="9">
        <v>0.1574553218061</v>
      </c>
      <c r="E12" s="9">
        <v>0.15204249479029999</v>
      </c>
      <c r="F12" s="9">
        <v>0.17670096419020001</v>
      </c>
      <c r="G12" s="9">
        <v>0.20466676954589999</v>
      </c>
      <c r="H12" s="9">
        <v>0.14180681618679999</v>
      </c>
      <c r="I12" s="9">
        <v>0.18115621730590001</v>
      </c>
      <c r="J12" s="9">
        <v>0.1453907778005</v>
      </c>
      <c r="K12" s="9">
        <v>0.17527008745639999</v>
      </c>
      <c r="L12" s="9">
        <v>0.18839142153230001</v>
      </c>
      <c r="M12" s="9">
        <v>0.12069906546589999</v>
      </c>
      <c r="N12" s="9">
        <v>0</v>
      </c>
      <c r="O12" s="9">
        <v>0.121694467</v>
      </c>
      <c r="P12" s="9">
        <v>0.2113953357095</v>
      </c>
      <c r="Q12" s="9">
        <v>0.1700266212721</v>
      </c>
      <c r="R12" s="9">
        <v>0.22513907477350001</v>
      </c>
      <c r="S12" s="9">
        <v>0.19216222441030001</v>
      </c>
      <c r="T12" s="9">
        <v>0.1527751521589</v>
      </c>
      <c r="U12" s="9">
        <v>0.12348657283510001</v>
      </c>
      <c r="V12" s="9">
        <v>0.14916819581400001</v>
      </c>
      <c r="W12" s="9">
        <v>0.12362945673429999</v>
      </c>
      <c r="X12" s="9">
        <v>8.0062327652699994E-2</v>
      </c>
      <c r="Y12" s="9">
        <v>0.16140519510580001</v>
      </c>
      <c r="Z12" s="9">
        <v>0.17130020932850001</v>
      </c>
      <c r="AA12" s="9">
        <v>0.25929567151209998</v>
      </c>
      <c r="AB12" s="9">
        <v>0.16928617371519999</v>
      </c>
      <c r="AC12" s="9">
        <v>0.1826373335897</v>
      </c>
      <c r="AD12" s="9">
        <v>0.1213692598434</v>
      </c>
      <c r="AE12" s="9">
        <v>0.1215679421982</v>
      </c>
      <c r="AF12" s="9">
        <v>0.2102914102057</v>
      </c>
      <c r="AG12" s="9">
        <v>0.17732075249519999</v>
      </c>
      <c r="AH12" s="9">
        <v>0</v>
      </c>
      <c r="AI12" s="9">
        <v>3.4605323470709999E-2</v>
      </c>
      <c r="AJ12" s="9">
        <v>5.4340191811340012E-2</v>
      </c>
      <c r="AK12" s="9">
        <v>0</v>
      </c>
      <c r="AL12" s="9">
        <v>0.24394996850780001</v>
      </c>
      <c r="AM12" s="9">
        <v>0.37640397772619999</v>
      </c>
      <c r="AN12" s="9">
        <v>0.27152948463609999</v>
      </c>
      <c r="AO12" s="9">
        <v>0</v>
      </c>
      <c r="AP12" s="9">
        <v>0.13851096497759999</v>
      </c>
      <c r="AQ12" s="9">
        <v>0</v>
      </c>
      <c r="AR12" s="9">
        <v>0.17539858803899999</v>
      </c>
      <c r="AS12" s="8"/>
    </row>
    <row r="13" spans="1:45" x14ac:dyDescent="0.2">
      <c r="A13" s="24"/>
      <c r="B13" s="24"/>
      <c r="C13" s="10">
        <v>123</v>
      </c>
      <c r="D13" s="10">
        <v>13</v>
      </c>
      <c r="E13" s="10">
        <v>21</v>
      </c>
      <c r="F13" s="10">
        <v>20</v>
      </c>
      <c r="G13" s="10">
        <v>33</v>
      </c>
      <c r="H13" s="10">
        <v>33</v>
      </c>
      <c r="I13" s="10">
        <v>72</v>
      </c>
      <c r="J13" s="10">
        <v>48</v>
      </c>
      <c r="K13" s="10">
        <v>64</v>
      </c>
      <c r="L13" s="10">
        <v>40</v>
      </c>
      <c r="M13" s="10">
        <v>18</v>
      </c>
      <c r="N13" s="10">
        <v>0</v>
      </c>
      <c r="O13" s="10">
        <v>5</v>
      </c>
      <c r="P13" s="10">
        <v>5</v>
      </c>
      <c r="Q13" s="10">
        <v>25</v>
      </c>
      <c r="R13" s="10">
        <v>20</v>
      </c>
      <c r="S13" s="10">
        <v>19</v>
      </c>
      <c r="T13" s="10">
        <v>29</v>
      </c>
      <c r="U13" s="10">
        <v>20</v>
      </c>
      <c r="V13" s="10">
        <v>6</v>
      </c>
      <c r="W13" s="10">
        <v>5</v>
      </c>
      <c r="X13" s="10">
        <v>3</v>
      </c>
      <c r="Y13" s="10">
        <v>19</v>
      </c>
      <c r="Z13" s="10">
        <v>23</v>
      </c>
      <c r="AA13" s="10">
        <v>16</v>
      </c>
      <c r="AB13" s="10">
        <v>51</v>
      </c>
      <c r="AC13" s="10">
        <v>5</v>
      </c>
      <c r="AD13" s="10">
        <v>12</v>
      </c>
      <c r="AE13" s="10">
        <v>20</v>
      </c>
      <c r="AF13" s="10">
        <v>49</v>
      </c>
      <c r="AG13" s="10">
        <v>37</v>
      </c>
      <c r="AH13" s="10">
        <v>0</v>
      </c>
      <c r="AI13" s="10">
        <v>3</v>
      </c>
      <c r="AJ13" s="10">
        <v>1</v>
      </c>
      <c r="AK13" s="10">
        <v>0</v>
      </c>
      <c r="AL13" s="10">
        <v>8</v>
      </c>
      <c r="AM13" s="10">
        <v>33</v>
      </c>
      <c r="AN13" s="10">
        <v>11</v>
      </c>
      <c r="AO13" s="10">
        <v>0</v>
      </c>
      <c r="AP13" s="10">
        <v>2</v>
      </c>
      <c r="AQ13" s="10">
        <v>0</v>
      </c>
      <c r="AR13" s="10">
        <v>65</v>
      </c>
      <c r="AS13" s="8"/>
    </row>
    <row r="14" spans="1:45" x14ac:dyDescent="0.2">
      <c r="A14" s="24"/>
      <c r="B14" s="24"/>
      <c r="C14" s="11" t="s">
        <v>118</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2" t="s">
        <v>534</v>
      </c>
      <c r="AN14" s="11"/>
      <c r="AO14" s="11"/>
      <c r="AP14" s="11"/>
      <c r="AQ14" s="11"/>
      <c r="AR14" s="11"/>
      <c r="AS14" s="8"/>
    </row>
    <row r="15" spans="1:45" x14ac:dyDescent="0.2">
      <c r="A15" s="26"/>
      <c r="B15" s="23" t="s">
        <v>490</v>
      </c>
      <c r="C15" s="9">
        <v>1.4429003807100001E-2</v>
      </c>
      <c r="D15" s="9">
        <v>0</v>
      </c>
      <c r="E15" s="9">
        <v>3.6157934163020002E-3</v>
      </c>
      <c r="F15" s="9">
        <v>2.7455953877159999E-3</v>
      </c>
      <c r="G15" s="9">
        <v>3.7333003777509997E-2</v>
      </c>
      <c r="H15" s="9">
        <v>1.4118577496190001E-2</v>
      </c>
      <c r="I15" s="9">
        <v>7.6222914234129998E-3</v>
      </c>
      <c r="J15" s="9">
        <v>2.261674760254E-2</v>
      </c>
      <c r="K15" s="9">
        <v>1.5188996001709999E-3</v>
      </c>
      <c r="L15" s="9">
        <v>2.7547892381120001E-2</v>
      </c>
      <c r="M15" s="9">
        <v>2.0874774626309999E-2</v>
      </c>
      <c r="N15" s="9">
        <v>0</v>
      </c>
      <c r="O15" s="9">
        <v>0</v>
      </c>
      <c r="P15" s="9">
        <v>0</v>
      </c>
      <c r="Q15" s="9">
        <v>2.6961276457970001E-2</v>
      </c>
      <c r="R15" s="9">
        <v>0</v>
      </c>
      <c r="S15" s="9">
        <v>1.1501418213079999E-2</v>
      </c>
      <c r="T15" s="9">
        <v>2.935672130118E-2</v>
      </c>
      <c r="U15" s="9">
        <v>7.9199826285219991E-3</v>
      </c>
      <c r="V15" s="9">
        <v>0</v>
      </c>
      <c r="W15" s="9">
        <v>0</v>
      </c>
      <c r="X15" s="9">
        <v>0</v>
      </c>
      <c r="Y15" s="9">
        <v>0</v>
      </c>
      <c r="Z15" s="9">
        <v>3.7619373779959999E-3</v>
      </c>
      <c r="AA15" s="9">
        <v>3.8577542638840001E-2</v>
      </c>
      <c r="AB15" s="9">
        <v>3.3101705062630001E-2</v>
      </c>
      <c r="AC15" s="9">
        <v>0</v>
      </c>
      <c r="AD15" s="9">
        <v>0</v>
      </c>
      <c r="AE15" s="9">
        <v>2.056518703969E-2</v>
      </c>
      <c r="AF15" s="9">
        <v>1.1750281378109999E-2</v>
      </c>
      <c r="AG15" s="9">
        <v>2.5653807154530001E-2</v>
      </c>
      <c r="AH15" s="9">
        <v>0</v>
      </c>
      <c r="AI15" s="9">
        <v>0</v>
      </c>
      <c r="AJ15" s="9">
        <v>0</v>
      </c>
      <c r="AK15" s="9">
        <v>0</v>
      </c>
      <c r="AL15" s="9">
        <v>0</v>
      </c>
      <c r="AM15" s="9">
        <v>0</v>
      </c>
      <c r="AN15" s="9">
        <v>0</v>
      </c>
      <c r="AO15" s="9">
        <v>0</v>
      </c>
      <c r="AP15" s="9">
        <v>0.1129606589912</v>
      </c>
      <c r="AQ15" s="9">
        <v>0.32549335795649997</v>
      </c>
      <c r="AR15" s="9">
        <v>1.995365750404E-2</v>
      </c>
      <c r="AS15" s="8"/>
    </row>
    <row r="16" spans="1:45" x14ac:dyDescent="0.2">
      <c r="A16" s="24"/>
      <c r="B16" s="24"/>
      <c r="C16" s="10">
        <v>10</v>
      </c>
      <c r="D16" s="10">
        <v>0</v>
      </c>
      <c r="E16" s="10">
        <v>1</v>
      </c>
      <c r="F16" s="10">
        <v>1</v>
      </c>
      <c r="G16" s="10">
        <v>3</v>
      </c>
      <c r="H16" s="10">
        <v>4</v>
      </c>
      <c r="I16" s="10">
        <v>4</v>
      </c>
      <c r="J16" s="10">
        <v>6</v>
      </c>
      <c r="K16" s="10">
        <v>1</v>
      </c>
      <c r="L16" s="10">
        <v>6</v>
      </c>
      <c r="M16" s="10">
        <v>2</v>
      </c>
      <c r="N16" s="10">
        <v>0</v>
      </c>
      <c r="O16" s="10">
        <v>0</v>
      </c>
      <c r="P16" s="10">
        <v>0</v>
      </c>
      <c r="Q16" s="10">
        <v>2</v>
      </c>
      <c r="R16" s="10">
        <v>0</v>
      </c>
      <c r="S16" s="10">
        <v>3</v>
      </c>
      <c r="T16" s="10">
        <v>4</v>
      </c>
      <c r="U16" s="10">
        <v>1</v>
      </c>
      <c r="V16" s="10">
        <v>0</v>
      </c>
      <c r="W16" s="10">
        <v>0</v>
      </c>
      <c r="X16" s="10">
        <v>0</v>
      </c>
      <c r="Y16" s="10">
        <v>0</v>
      </c>
      <c r="Z16" s="10">
        <v>1</v>
      </c>
      <c r="AA16" s="10">
        <v>2</v>
      </c>
      <c r="AB16" s="10">
        <v>7</v>
      </c>
      <c r="AC16" s="10">
        <v>0</v>
      </c>
      <c r="AD16" s="10">
        <v>0</v>
      </c>
      <c r="AE16" s="10">
        <v>3</v>
      </c>
      <c r="AF16" s="10">
        <v>4</v>
      </c>
      <c r="AG16" s="10">
        <v>3</v>
      </c>
      <c r="AH16" s="10">
        <v>0</v>
      </c>
      <c r="AI16" s="10">
        <v>0</v>
      </c>
      <c r="AJ16" s="10">
        <v>0</v>
      </c>
      <c r="AK16" s="10">
        <v>0</v>
      </c>
      <c r="AL16" s="10">
        <v>0</v>
      </c>
      <c r="AM16" s="10">
        <v>0</v>
      </c>
      <c r="AN16" s="10">
        <v>0</v>
      </c>
      <c r="AO16" s="10">
        <v>0</v>
      </c>
      <c r="AP16" s="10">
        <v>4</v>
      </c>
      <c r="AQ16" s="10">
        <v>2</v>
      </c>
      <c r="AR16" s="10">
        <v>4</v>
      </c>
      <c r="AS16" s="8"/>
    </row>
    <row r="17" spans="1:45" x14ac:dyDescent="0.2">
      <c r="A17" s="24"/>
      <c r="B17" s="24"/>
      <c r="C17" s="11" t="s">
        <v>118</v>
      </c>
      <c r="D17" s="11"/>
      <c r="E17" s="11"/>
      <c r="F17" s="11"/>
      <c r="G17" s="12" t="s">
        <v>202</v>
      </c>
      <c r="H17" s="11"/>
      <c r="I17" s="11"/>
      <c r="J17" s="11"/>
      <c r="K17" s="11"/>
      <c r="L17" s="12" t="s">
        <v>119</v>
      </c>
      <c r="M17" s="12" t="s">
        <v>119</v>
      </c>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2" t="s">
        <v>299</v>
      </c>
      <c r="AQ17" s="12" t="s">
        <v>535</v>
      </c>
      <c r="AR17" s="11"/>
      <c r="AS17" s="8"/>
    </row>
    <row r="18" spans="1:45" x14ac:dyDescent="0.2">
      <c r="A18" s="26"/>
      <c r="B18" s="23" t="s">
        <v>493</v>
      </c>
      <c r="C18" s="9">
        <v>6.47649803213E-2</v>
      </c>
      <c r="D18" s="9">
        <v>6.5214653426609995E-2</v>
      </c>
      <c r="E18" s="9">
        <v>0.1071468778787</v>
      </c>
      <c r="F18" s="9">
        <v>4.8238136350629998E-2</v>
      </c>
      <c r="G18" s="9">
        <v>4.5351855914140003E-2</v>
      </c>
      <c r="H18" s="9">
        <v>6.7837259282859996E-2</v>
      </c>
      <c r="I18" s="9">
        <v>6.1019422598489997E-2</v>
      </c>
      <c r="J18" s="9">
        <v>6.7668757396470006E-2</v>
      </c>
      <c r="K18" s="9">
        <v>5.9218472104729997E-2</v>
      </c>
      <c r="L18" s="9">
        <v>6.0917421937100001E-2</v>
      </c>
      <c r="M18" s="9">
        <v>4.9695396334859997E-2</v>
      </c>
      <c r="N18" s="9">
        <v>0.56041969122399993</v>
      </c>
      <c r="O18" s="9">
        <v>0.1202228188082</v>
      </c>
      <c r="P18" s="9">
        <v>3.6029017248679997E-2</v>
      </c>
      <c r="Q18" s="9">
        <v>3.9712292356849997E-2</v>
      </c>
      <c r="R18" s="9">
        <v>0.14226935244550001</v>
      </c>
      <c r="S18" s="9">
        <v>7.8039651652869996E-2</v>
      </c>
      <c r="T18" s="9">
        <v>4.6946985182800001E-2</v>
      </c>
      <c r="U18" s="9">
        <v>2.5508868204709999E-2</v>
      </c>
      <c r="V18" s="9">
        <v>5.6028693359990001E-2</v>
      </c>
      <c r="W18" s="9">
        <v>9.9869658168949993E-2</v>
      </c>
      <c r="X18" s="9">
        <v>8.9187771175500002E-2</v>
      </c>
      <c r="Y18" s="9">
        <v>6.1567716910229997E-2</v>
      </c>
      <c r="Z18" s="9">
        <v>5.2235044223990001E-2</v>
      </c>
      <c r="AA18" s="9">
        <v>5.3848725777679997E-2</v>
      </c>
      <c r="AB18" s="9">
        <v>6.89028570383E-2</v>
      </c>
      <c r="AC18" s="9">
        <v>5.1048604316650002E-2</v>
      </c>
      <c r="AD18" s="9">
        <v>4.9455627521920002E-2</v>
      </c>
      <c r="AE18" s="9">
        <v>7.562521435531E-2</v>
      </c>
      <c r="AF18" s="9">
        <v>5.7227321791089997E-2</v>
      </c>
      <c r="AG18" s="9">
        <v>8.0518309532200003E-2</v>
      </c>
      <c r="AH18" s="9">
        <v>0</v>
      </c>
      <c r="AI18" s="9">
        <v>1.1044855508790001E-2</v>
      </c>
      <c r="AJ18" s="9">
        <v>1.360885811219E-2</v>
      </c>
      <c r="AK18" s="9">
        <v>0</v>
      </c>
      <c r="AL18" s="9">
        <v>5.3949998715890013E-2</v>
      </c>
      <c r="AM18" s="9">
        <v>0.1115720043482</v>
      </c>
      <c r="AN18" s="9">
        <v>0.19065311411809999</v>
      </c>
      <c r="AO18" s="9">
        <v>0</v>
      </c>
      <c r="AP18" s="9">
        <v>8.4741834183380008E-2</v>
      </c>
      <c r="AQ18" s="9">
        <v>0.43672099934230002</v>
      </c>
      <c r="AR18" s="9">
        <v>6.6509748846290004E-2</v>
      </c>
      <c r="AS18" s="8"/>
    </row>
    <row r="19" spans="1:45" x14ac:dyDescent="0.2">
      <c r="A19" s="24"/>
      <c r="B19" s="24"/>
      <c r="C19" s="10">
        <v>48</v>
      </c>
      <c r="D19" s="10">
        <v>4</v>
      </c>
      <c r="E19" s="10">
        <v>14</v>
      </c>
      <c r="F19" s="10">
        <v>7</v>
      </c>
      <c r="G19" s="10">
        <v>8</v>
      </c>
      <c r="H19" s="10">
        <v>15</v>
      </c>
      <c r="I19" s="10">
        <v>25</v>
      </c>
      <c r="J19" s="10">
        <v>22</v>
      </c>
      <c r="K19" s="10">
        <v>22</v>
      </c>
      <c r="L19" s="10">
        <v>16</v>
      </c>
      <c r="M19" s="10">
        <v>5</v>
      </c>
      <c r="N19" s="10">
        <v>4</v>
      </c>
      <c r="O19" s="10">
        <v>4</v>
      </c>
      <c r="P19" s="10">
        <v>2</v>
      </c>
      <c r="Q19" s="10">
        <v>8</v>
      </c>
      <c r="R19" s="10">
        <v>12</v>
      </c>
      <c r="S19" s="10">
        <v>9</v>
      </c>
      <c r="T19" s="10">
        <v>8</v>
      </c>
      <c r="U19" s="10">
        <v>5</v>
      </c>
      <c r="V19" s="10">
        <v>3</v>
      </c>
      <c r="W19" s="10">
        <v>1</v>
      </c>
      <c r="X19" s="10">
        <v>2</v>
      </c>
      <c r="Y19" s="10">
        <v>8</v>
      </c>
      <c r="Z19" s="10">
        <v>8</v>
      </c>
      <c r="AA19" s="10">
        <v>4</v>
      </c>
      <c r="AB19" s="10">
        <v>22</v>
      </c>
      <c r="AC19" s="10">
        <v>2</v>
      </c>
      <c r="AD19" s="10">
        <v>3</v>
      </c>
      <c r="AE19" s="10">
        <v>8</v>
      </c>
      <c r="AF19" s="10">
        <v>16</v>
      </c>
      <c r="AG19" s="10">
        <v>19</v>
      </c>
      <c r="AH19" s="10">
        <v>0</v>
      </c>
      <c r="AI19" s="10">
        <v>1</v>
      </c>
      <c r="AJ19" s="10">
        <v>1</v>
      </c>
      <c r="AK19" s="10">
        <v>0</v>
      </c>
      <c r="AL19" s="10">
        <v>2</v>
      </c>
      <c r="AM19" s="10">
        <v>9</v>
      </c>
      <c r="AN19" s="10">
        <v>4</v>
      </c>
      <c r="AO19" s="10">
        <v>0</v>
      </c>
      <c r="AP19" s="10">
        <v>2</v>
      </c>
      <c r="AQ19" s="10">
        <v>1</v>
      </c>
      <c r="AR19" s="10">
        <v>28</v>
      </c>
      <c r="AS19" s="8"/>
    </row>
    <row r="20" spans="1:45" x14ac:dyDescent="0.2">
      <c r="A20" s="24"/>
      <c r="B20" s="24"/>
      <c r="C20" s="11" t="s">
        <v>118</v>
      </c>
      <c r="D20" s="11"/>
      <c r="E20" s="11"/>
      <c r="F20" s="11"/>
      <c r="G20" s="11"/>
      <c r="H20" s="11"/>
      <c r="I20" s="11"/>
      <c r="J20" s="11"/>
      <c r="K20" s="11"/>
      <c r="L20" s="11"/>
      <c r="M20" s="11"/>
      <c r="N20" s="12" t="s">
        <v>157</v>
      </c>
      <c r="O20" s="11"/>
      <c r="P20" s="11"/>
      <c r="Q20" s="11"/>
      <c r="R20" s="12" t="s">
        <v>131</v>
      </c>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2" t="s">
        <v>222</v>
      </c>
      <c r="AR20" s="11"/>
      <c r="AS20" s="8"/>
    </row>
    <row r="21" spans="1:45" x14ac:dyDescent="0.2">
      <c r="A21" s="26"/>
      <c r="B21" s="23" t="s">
        <v>494</v>
      </c>
      <c r="C21" s="9">
        <v>4.8972292386380003E-3</v>
      </c>
      <c r="D21" s="9">
        <v>0</v>
      </c>
      <c r="E21" s="9">
        <v>3.0248829859490001E-2</v>
      </c>
      <c r="F21" s="9">
        <v>0</v>
      </c>
      <c r="G21" s="9">
        <v>0</v>
      </c>
      <c r="H21" s="9">
        <v>0</v>
      </c>
      <c r="I21" s="9">
        <v>9.2440641896650005E-3</v>
      </c>
      <c r="J21" s="9">
        <v>0</v>
      </c>
      <c r="K21" s="9">
        <v>1.074152267352E-2</v>
      </c>
      <c r="L21" s="9">
        <v>0</v>
      </c>
      <c r="M21" s="9">
        <v>0</v>
      </c>
      <c r="N21" s="9">
        <v>0</v>
      </c>
      <c r="O21" s="9">
        <v>0</v>
      </c>
      <c r="P21" s="9">
        <v>0</v>
      </c>
      <c r="Q21" s="9">
        <v>0</v>
      </c>
      <c r="R21" s="9">
        <v>0</v>
      </c>
      <c r="S21" s="9">
        <v>0</v>
      </c>
      <c r="T21" s="9">
        <v>2.2592494254929998E-2</v>
      </c>
      <c r="U21" s="9">
        <v>0</v>
      </c>
      <c r="V21" s="9">
        <v>0</v>
      </c>
      <c r="W21" s="9">
        <v>0</v>
      </c>
      <c r="X21" s="9">
        <v>0</v>
      </c>
      <c r="Y21" s="9">
        <v>0</v>
      </c>
      <c r="Z21" s="9">
        <v>2.3323107828590001E-2</v>
      </c>
      <c r="AA21" s="9">
        <v>0</v>
      </c>
      <c r="AB21" s="9">
        <v>0</v>
      </c>
      <c r="AC21" s="9">
        <v>0</v>
      </c>
      <c r="AD21" s="9">
        <v>0</v>
      </c>
      <c r="AE21" s="9">
        <v>2.275098506315E-2</v>
      </c>
      <c r="AF21" s="9">
        <v>0</v>
      </c>
      <c r="AG21" s="9">
        <v>0</v>
      </c>
      <c r="AH21" s="9">
        <v>0</v>
      </c>
      <c r="AI21" s="9">
        <v>0</v>
      </c>
      <c r="AJ21" s="9">
        <v>0</v>
      </c>
      <c r="AK21" s="9">
        <v>0</v>
      </c>
      <c r="AL21" s="9">
        <v>0</v>
      </c>
      <c r="AM21" s="9">
        <v>0</v>
      </c>
      <c r="AN21" s="9">
        <v>0</v>
      </c>
      <c r="AO21" s="9">
        <v>0</v>
      </c>
      <c r="AP21" s="9">
        <v>0</v>
      </c>
      <c r="AQ21" s="9">
        <v>0</v>
      </c>
      <c r="AR21" s="9">
        <v>1.074966440147E-2</v>
      </c>
      <c r="AS21" s="8"/>
    </row>
    <row r="22" spans="1:45" x14ac:dyDescent="0.2">
      <c r="A22" s="24"/>
      <c r="B22" s="24"/>
      <c r="C22" s="10">
        <v>1</v>
      </c>
      <c r="D22" s="10">
        <v>0</v>
      </c>
      <c r="E22" s="10">
        <v>1</v>
      </c>
      <c r="F22" s="10">
        <v>0</v>
      </c>
      <c r="G22" s="10">
        <v>0</v>
      </c>
      <c r="H22" s="10">
        <v>0</v>
      </c>
      <c r="I22" s="10">
        <v>1</v>
      </c>
      <c r="J22" s="10">
        <v>0</v>
      </c>
      <c r="K22" s="10">
        <v>1</v>
      </c>
      <c r="L22" s="10">
        <v>0</v>
      </c>
      <c r="M22" s="10">
        <v>0</v>
      </c>
      <c r="N22" s="10">
        <v>0</v>
      </c>
      <c r="O22" s="10">
        <v>0</v>
      </c>
      <c r="P22" s="10">
        <v>0</v>
      </c>
      <c r="Q22" s="10">
        <v>0</v>
      </c>
      <c r="R22" s="10">
        <v>0</v>
      </c>
      <c r="S22" s="10">
        <v>0</v>
      </c>
      <c r="T22" s="10">
        <v>1</v>
      </c>
      <c r="U22" s="10">
        <v>0</v>
      </c>
      <c r="V22" s="10">
        <v>0</v>
      </c>
      <c r="W22" s="10">
        <v>0</v>
      </c>
      <c r="X22" s="10">
        <v>0</v>
      </c>
      <c r="Y22" s="10">
        <v>0</v>
      </c>
      <c r="Z22" s="10">
        <v>1</v>
      </c>
      <c r="AA22" s="10">
        <v>0</v>
      </c>
      <c r="AB22" s="10">
        <v>0</v>
      </c>
      <c r="AC22" s="10">
        <v>0</v>
      </c>
      <c r="AD22" s="10">
        <v>0</v>
      </c>
      <c r="AE22" s="10">
        <v>1</v>
      </c>
      <c r="AF22" s="10">
        <v>0</v>
      </c>
      <c r="AG22" s="10">
        <v>0</v>
      </c>
      <c r="AH22" s="10">
        <v>0</v>
      </c>
      <c r="AI22" s="10">
        <v>0</v>
      </c>
      <c r="AJ22" s="10">
        <v>0</v>
      </c>
      <c r="AK22" s="10">
        <v>0</v>
      </c>
      <c r="AL22" s="10">
        <v>0</v>
      </c>
      <c r="AM22" s="10">
        <v>0</v>
      </c>
      <c r="AN22" s="10">
        <v>0</v>
      </c>
      <c r="AO22" s="10">
        <v>0</v>
      </c>
      <c r="AP22" s="10">
        <v>0</v>
      </c>
      <c r="AQ22" s="10">
        <v>0</v>
      </c>
      <c r="AR22" s="10">
        <v>1</v>
      </c>
      <c r="AS22" s="8"/>
    </row>
    <row r="23" spans="1:45" x14ac:dyDescent="0.2">
      <c r="A23" s="24"/>
      <c r="B23" s="24"/>
      <c r="C23" s="11" t="s">
        <v>118</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8"/>
    </row>
    <row r="24" spans="1:45" x14ac:dyDescent="0.2">
      <c r="A24" s="26"/>
      <c r="B24" s="23" t="s">
        <v>495</v>
      </c>
      <c r="C24" s="9">
        <v>1.1059708260360001E-2</v>
      </c>
      <c r="D24" s="9">
        <v>0</v>
      </c>
      <c r="E24" s="9">
        <v>9.6605638498400009E-3</v>
      </c>
      <c r="F24" s="9">
        <v>0</v>
      </c>
      <c r="G24" s="9">
        <v>3.0034451612340001E-3</v>
      </c>
      <c r="H24" s="9">
        <v>2.6403867392110002E-2</v>
      </c>
      <c r="I24" s="9">
        <v>9.5437607890429994E-3</v>
      </c>
      <c r="J24" s="9">
        <v>1.3067571052830001E-2</v>
      </c>
      <c r="K24" s="9">
        <v>8.0126822631110001E-3</v>
      </c>
      <c r="L24" s="9">
        <v>1.95205540122E-2</v>
      </c>
      <c r="M24" s="9">
        <v>5.0834991386439999E-3</v>
      </c>
      <c r="N24" s="9">
        <v>0</v>
      </c>
      <c r="O24" s="9">
        <v>0</v>
      </c>
      <c r="P24" s="9">
        <v>0</v>
      </c>
      <c r="Q24" s="9">
        <v>1.324581252177E-2</v>
      </c>
      <c r="R24" s="9">
        <v>1.2716690320930001E-2</v>
      </c>
      <c r="S24" s="9">
        <v>8.1694623240740009E-3</v>
      </c>
      <c r="T24" s="9">
        <v>2.6521509453839999E-2</v>
      </c>
      <c r="U24" s="9">
        <v>0</v>
      </c>
      <c r="V24" s="9">
        <v>0</v>
      </c>
      <c r="W24" s="9">
        <v>0</v>
      </c>
      <c r="X24" s="9">
        <v>2.3719015972309999E-2</v>
      </c>
      <c r="Y24" s="9">
        <v>5.1748393879650001E-3</v>
      </c>
      <c r="Z24" s="9">
        <v>2.8777146948979999E-2</v>
      </c>
      <c r="AA24" s="9">
        <v>6.1498885091230008E-3</v>
      </c>
      <c r="AB24" s="9">
        <v>6.889183964908E-3</v>
      </c>
      <c r="AC24" s="9">
        <v>0</v>
      </c>
      <c r="AD24" s="9">
        <v>9.2453783814980001E-3</v>
      </c>
      <c r="AE24" s="9">
        <v>7.265978382313E-3</v>
      </c>
      <c r="AF24" s="9">
        <v>1.6036356814049999E-2</v>
      </c>
      <c r="AG24" s="9">
        <v>1.2035818266900001E-2</v>
      </c>
      <c r="AH24" s="9">
        <v>0</v>
      </c>
      <c r="AI24" s="9">
        <v>0</v>
      </c>
      <c r="AJ24" s="9">
        <v>0</v>
      </c>
      <c r="AK24" s="9">
        <v>0</v>
      </c>
      <c r="AL24" s="9">
        <v>0</v>
      </c>
      <c r="AM24" s="9">
        <v>0</v>
      </c>
      <c r="AN24" s="9">
        <v>0</v>
      </c>
      <c r="AO24" s="9">
        <v>0</v>
      </c>
      <c r="AP24" s="9">
        <v>7.3680478426269999E-2</v>
      </c>
      <c r="AQ24" s="9">
        <v>0</v>
      </c>
      <c r="AR24" s="9">
        <v>1.9435434438830002E-2</v>
      </c>
      <c r="AS24" s="8"/>
    </row>
    <row r="25" spans="1:45" x14ac:dyDescent="0.2">
      <c r="A25" s="24"/>
      <c r="B25" s="24"/>
      <c r="C25" s="10">
        <v>10</v>
      </c>
      <c r="D25" s="10">
        <v>0</v>
      </c>
      <c r="E25" s="10">
        <v>3</v>
      </c>
      <c r="F25" s="10">
        <v>0</v>
      </c>
      <c r="G25" s="10">
        <v>1</v>
      </c>
      <c r="H25" s="10">
        <v>5</v>
      </c>
      <c r="I25" s="10">
        <v>4</v>
      </c>
      <c r="J25" s="10">
        <v>6</v>
      </c>
      <c r="K25" s="10">
        <v>3</v>
      </c>
      <c r="L25" s="10">
        <v>5</v>
      </c>
      <c r="M25" s="10">
        <v>2</v>
      </c>
      <c r="N25" s="10">
        <v>0</v>
      </c>
      <c r="O25" s="10">
        <v>0</v>
      </c>
      <c r="P25" s="10">
        <v>0</v>
      </c>
      <c r="Q25" s="10">
        <v>3</v>
      </c>
      <c r="R25" s="10">
        <v>1</v>
      </c>
      <c r="S25" s="10">
        <v>2</v>
      </c>
      <c r="T25" s="10">
        <v>4</v>
      </c>
      <c r="U25" s="10">
        <v>0</v>
      </c>
      <c r="V25" s="10">
        <v>0</v>
      </c>
      <c r="W25" s="10">
        <v>0</v>
      </c>
      <c r="X25" s="10">
        <v>1</v>
      </c>
      <c r="Y25" s="10">
        <v>2</v>
      </c>
      <c r="Z25" s="10">
        <v>4</v>
      </c>
      <c r="AA25" s="10">
        <v>1</v>
      </c>
      <c r="AB25" s="10">
        <v>2</v>
      </c>
      <c r="AC25" s="10">
        <v>0</v>
      </c>
      <c r="AD25" s="10">
        <v>1</v>
      </c>
      <c r="AE25" s="10">
        <v>3</v>
      </c>
      <c r="AF25" s="10">
        <v>4</v>
      </c>
      <c r="AG25" s="10">
        <v>2</v>
      </c>
      <c r="AH25" s="10">
        <v>0</v>
      </c>
      <c r="AI25" s="10">
        <v>0</v>
      </c>
      <c r="AJ25" s="10">
        <v>0</v>
      </c>
      <c r="AK25" s="10">
        <v>0</v>
      </c>
      <c r="AL25" s="10">
        <v>0</v>
      </c>
      <c r="AM25" s="10">
        <v>0</v>
      </c>
      <c r="AN25" s="10">
        <v>0</v>
      </c>
      <c r="AO25" s="10">
        <v>0</v>
      </c>
      <c r="AP25" s="10">
        <v>2</v>
      </c>
      <c r="AQ25" s="10">
        <v>0</v>
      </c>
      <c r="AR25" s="10">
        <v>8</v>
      </c>
      <c r="AS25" s="8"/>
    </row>
    <row r="26" spans="1:45" x14ac:dyDescent="0.2">
      <c r="A26" s="24"/>
      <c r="B26" s="24"/>
      <c r="C26" s="11" t="s">
        <v>118</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2" t="s">
        <v>119</v>
      </c>
      <c r="AQ26" s="11"/>
      <c r="AR26" s="11"/>
      <c r="AS26" s="8"/>
    </row>
    <row r="27" spans="1:45" x14ac:dyDescent="0.2">
      <c r="A27" s="26"/>
      <c r="B27" s="23" t="s">
        <v>498</v>
      </c>
      <c r="C27" s="9">
        <v>8.8148984345360008E-3</v>
      </c>
      <c r="D27" s="9">
        <v>3.2428899568139997E-2</v>
      </c>
      <c r="E27" s="9">
        <v>8.5694934267699988E-3</v>
      </c>
      <c r="F27" s="9">
        <v>8.7457148260700005E-3</v>
      </c>
      <c r="G27" s="9">
        <v>0</v>
      </c>
      <c r="H27" s="9">
        <v>2.3435656164700002E-3</v>
      </c>
      <c r="I27" s="9">
        <v>9.8914329032429998E-3</v>
      </c>
      <c r="J27" s="9">
        <v>7.7806590653569999E-3</v>
      </c>
      <c r="K27" s="9">
        <v>1.330823914511E-2</v>
      </c>
      <c r="L27" s="9">
        <v>0</v>
      </c>
      <c r="M27" s="9">
        <v>9.4650406426300005E-3</v>
      </c>
      <c r="N27" s="9">
        <v>7.3278511678380009E-2</v>
      </c>
      <c r="O27" s="9">
        <v>2.4729214741090001E-2</v>
      </c>
      <c r="P27" s="9">
        <v>1.4936977858470001E-2</v>
      </c>
      <c r="Q27" s="9">
        <v>1.7182448284079999E-2</v>
      </c>
      <c r="R27" s="9">
        <v>4.1591930838949997E-3</v>
      </c>
      <c r="S27" s="9">
        <v>4.4897967580770004E-3</v>
      </c>
      <c r="T27" s="9">
        <v>2.2005992057450002E-3</v>
      </c>
      <c r="U27" s="9">
        <v>4.9523972331839998E-3</v>
      </c>
      <c r="V27" s="9">
        <v>0</v>
      </c>
      <c r="W27" s="9">
        <v>0</v>
      </c>
      <c r="X27" s="9">
        <v>0</v>
      </c>
      <c r="Y27" s="9">
        <v>4.5636560258490002E-3</v>
      </c>
      <c r="Z27" s="9">
        <v>4.0485165756689997E-3</v>
      </c>
      <c r="AA27" s="9">
        <v>3.4834843456389999E-2</v>
      </c>
      <c r="AB27" s="9">
        <v>1.2751895252470001E-2</v>
      </c>
      <c r="AC27" s="9">
        <v>0</v>
      </c>
      <c r="AD27" s="9">
        <v>6.0509061902609997E-3</v>
      </c>
      <c r="AE27" s="9">
        <v>0</v>
      </c>
      <c r="AF27" s="9">
        <v>0</v>
      </c>
      <c r="AG27" s="9">
        <v>3.3108172642219998E-2</v>
      </c>
      <c r="AH27" s="9">
        <v>0</v>
      </c>
      <c r="AI27" s="9">
        <v>0</v>
      </c>
      <c r="AJ27" s="9">
        <v>0</v>
      </c>
      <c r="AK27" s="9">
        <v>0</v>
      </c>
      <c r="AL27" s="9">
        <v>2.2746031062730002E-2</v>
      </c>
      <c r="AM27" s="9">
        <v>1.695221754551E-2</v>
      </c>
      <c r="AN27" s="9">
        <v>0</v>
      </c>
      <c r="AO27" s="9">
        <v>0</v>
      </c>
      <c r="AP27" s="9">
        <v>0</v>
      </c>
      <c r="AQ27" s="9">
        <v>0</v>
      </c>
      <c r="AR27" s="9">
        <v>1.2549531682999999E-2</v>
      </c>
      <c r="AS27" s="8"/>
    </row>
    <row r="28" spans="1:45" x14ac:dyDescent="0.2">
      <c r="A28" s="24"/>
      <c r="B28" s="24"/>
      <c r="C28" s="10">
        <v>7</v>
      </c>
      <c r="D28" s="10">
        <v>2</v>
      </c>
      <c r="E28" s="10">
        <v>2</v>
      </c>
      <c r="F28" s="10">
        <v>2</v>
      </c>
      <c r="G28" s="10">
        <v>0</v>
      </c>
      <c r="H28" s="10">
        <v>1</v>
      </c>
      <c r="I28" s="10">
        <v>4</v>
      </c>
      <c r="J28" s="10">
        <v>3</v>
      </c>
      <c r="K28" s="10">
        <v>3</v>
      </c>
      <c r="L28" s="10">
        <v>0</v>
      </c>
      <c r="M28" s="10">
        <v>3</v>
      </c>
      <c r="N28" s="10">
        <v>1</v>
      </c>
      <c r="O28" s="10">
        <v>1</v>
      </c>
      <c r="P28" s="10">
        <v>1</v>
      </c>
      <c r="Q28" s="10">
        <v>1</v>
      </c>
      <c r="R28" s="10">
        <v>1</v>
      </c>
      <c r="S28" s="10">
        <v>1</v>
      </c>
      <c r="T28" s="10">
        <v>1</v>
      </c>
      <c r="U28" s="10">
        <v>1</v>
      </c>
      <c r="V28" s="10">
        <v>0</v>
      </c>
      <c r="W28" s="10">
        <v>0</v>
      </c>
      <c r="X28" s="10">
        <v>0</v>
      </c>
      <c r="Y28" s="10">
        <v>1</v>
      </c>
      <c r="Z28" s="10">
        <v>1</v>
      </c>
      <c r="AA28" s="10">
        <v>1</v>
      </c>
      <c r="AB28" s="10">
        <v>4</v>
      </c>
      <c r="AC28" s="10">
        <v>0</v>
      </c>
      <c r="AD28" s="10">
        <v>1</v>
      </c>
      <c r="AE28" s="10">
        <v>0</v>
      </c>
      <c r="AF28" s="10">
        <v>0</v>
      </c>
      <c r="AG28" s="10">
        <v>6</v>
      </c>
      <c r="AH28" s="10">
        <v>0</v>
      </c>
      <c r="AI28" s="10">
        <v>0</v>
      </c>
      <c r="AJ28" s="10">
        <v>0</v>
      </c>
      <c r="AK28" s="10">
        <v>0</v>
      </c>
      <c r="AL28" s="10">
        <v>1</v>
      </c>
      <c r="AM28" s="10">
        <v>1</v>
      </c>
      <c r="AN28" s="10">
        <v>0</v>
      </c>
      <c r="AO28" s="10">
        <v>0</v>
      </c>
      <c r="AP28" s="10">
        <v>0</v>
      </c>
      <c r="AQ28" s="10">
        <v>0</v>
      </c>
      <c r="AR28" s="10">
        <v>5</v>
      </c>
      <c r="AS28" s="8"/>
    </row>
    <row r="29" spans="1:45" x14ac:dyDescent="0.2">
      <c r="A29" s="24"/>
      <c r="B29" s="24"/>
      <c r="C29" s="11" t="s">
        <v>118</v>
      </c>
      <c r="D29" s="11"/>
      <c r="E29" s="11"/>
      <c r="F29" s="11"/>
      <c r="G29" s="11"/>
      <c r="H29" s="11"/>
      <c r="I29" s="11"/>
      <c r="J29" s="11"/>
      <c r="K29" s="11"/>
      <c r="L29" s="11"/>
      <c r="M29" s="11"/>
      <c r="N29" s="12" t="s">
        <v>213</v>
      </c>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8"/>
    </row>
    <row r="30" spans="1:45" x14ac:dyDescent="0.2">
      <c r="A30" s="26"/>
      <c r="B30" s="23" t="s">
        <v>501</v>
      </c>
      <c r="C30" s="9">
        <v>0.10990668194390001</v>
      </c>
      <c r="D30" s="9">
        <v>0.15900357046210001</v>
      </c>
      <c r="E30" s="9">
        <v>0.1826203413494</v>
      </c>
      <c r="F30" s="9">
        <v>0.15193799022310001</v>
      </c>
      <c r="G30" s="9">
        <v>5.700716135219E-2</v>
      </c>
      <c r="H30" s="9">
        <v>5.8357349627299999E-2</v>
      </c>
      <c r="I30" s="9">
        <v>0.1168559638552</v>
      </c>
      <c r="J30" s="9">
        <v>0.10447573059530001</v>
      </c>
      <c r="K30" s="9">
        <v>0.12925327767870001</v>
      </c>
      <c r="L30" s="9">
        <v>8.6059967518700001E-2</v>
      </c>
      <c r="M30" s="9">
        <v>0.11544128344100001</v>
      </c>
      <c r="N30" s="9">
        <v>0</v>
      </c>
      <c r="O30" s="9">
        <v>4.6680815955259997E-2</v>
      </c>
      <c r="P30" s="9">
        <v>0.1347049810481</v>
      </c>
      <c r="Q30" s="9">
        <v>0.12084614639830001</v>
      </c>
      <c r="R30" s="9">
        <v>0.1544326797776</v>
      </c>
      <c r="S30" s="9">
        <v>0.14002184645339999</v>
      </c>
      <c r="T30" s="9">
        <v>5.7758902110549987E-2</v>
      </c>
      <c r="U30" s="9">
        <v>0.12886732899530001</v>
      </c>
      <c r="V30" s="9">
        <v>0</v>
      </c>
      <c r="W30" s="9">
        <v>5.7862521922179999E-2</v>
      </c>
      <c r="X30" s="9">
        <v>6.0310684585149987E-2</v>
      </c>
      <c r="Y30" s="9">
        <v>0.10711117094270001</v>
      </c>
      <c r="Z30" s="9">
        <v>0.1215029857659</v>
      </c>
      <c r="AA30" s="9">
        <v>6.4635272695589996E-2</v>
      </c>
      <c r="AB30" s="9">
        <v>0.16559091973340001</v>
      </c>
      <c r="AC30" s="9">
        <v>0</v>
      </c>
      <c r="AD30" s="9">
        <v>3.4486402817369997E-2</v>
      </c>
      <c r="AE30" s="9">
        <v>8.5214511145940003E-2</v>
      </c>
      <c r="AF30" s="9">
        <v>9.7504686073840011E-2</v>
      </c>
      <c r="AG30" s="9">
        <v>0.22061273570939999</v>
      </c>
      <c r="AH30" s="9">
        <v>0.19956174128199999</v>
      </c>
      <c r="AI30" s="9">
        <v>3.9039864651950001E-2</v>
      </c>
      <c r="AJ30" s="9">
        <v>1.711935503647E-2</v>
      </c>
      <c r="AK30" s="9">
        <v>0</v>
      </c>
      <c r="AL30" s="9">
        <v>0</v>
      </c>
      <c r="AM30" s="9">
        <v>4.5889009246140013E-2</v>
      </c>
      <c r="AN30" s="9">
        <v>1.313713284189E-2</v>
      </c>
      <c r="AO30" s="9">
        <v>0</v>
      </c>
      <c r="AP30" s="9">
        <v>0.20355755606109999</v>
      </c>
      <c r="AQ30" s="9">
        <v>0.1538111847767</v>
      </c>
      <c r="AR30" s="9">
        <v>0.1917244119074</v>
      </c>
      <c r="AS30" s="8"/>
    </row>
    <row r="31" spans="1:45" x14ac:dyDescent="0.2">
      <c r="A31" s="24"/>
      <c r="B31" s="24"/>
      <c r="C31" s="10">
        <v>73</v>
      </c>
      <c r="D31" s="10">
        <v>8</v>
      </c>
      <c r="E31" s="10">
        <v>21</v>
      </c>
      <c r="F31" s="10">
        <v>21</v>
      </c>
      <c r="G31" s="10">
        <v>9</v>
      </c>
      <c r="H31" s="10">
        <v>13</v>
      </c>
      <c r="I31" s="10">
        <v>42</v>
      </c>
      <c r="J31" s="10">
        <v>31</v>
      </c>
      <c r="K31" s="10">
        <v>40</v>
      </c>
      <c r="L31" s="10">
        <v>19</v>
      </c>
      <c r="M31" s="10">
        <v>14</v>
      </c>
      <c r="N31" s="10">
        <v>0</v>
      </c>
      <c r="O31" s="10">
        <v>3</v>
      </c>
      <c r="P31" s="10">
        <v>4</v>
      </c>
      <c r="Q31" s="10">
        <v>16</v>
      </c>
      <c r="R31" s="10">
        <v>9</v>
      </c>
      <c r="S31" s="10">
        <v>12</v>
      </c>
      <c r="T31" s="10">
        <v>13</v>
      </c>
      <c r="U31" s="10">
        <v>16</v>
      </c>
      <c r="V31" s="10">
        <v>0</v>
      </c>
      <c r="W31" s="10">
        <v>3</v>
      </c>
      <c r="X31" s="10">
        <v>2</v>
      </c>
      <c r="Y31" s="10">
        <v>10</v>
      </c>
      <c r="Z31" s="10">
        <v>10</v>
      </c>
      <c r="AA31" s="10">
        <v>7</v>
      </c>
      <c r="AB31" s="10">
        <v>41</v>
      </c>
      <c r="AC31" s="10">
        <v>0</v>
      </c>
      <c r="AD31" s="10">
        <v>4</v>
      </c>
      <c r="AE31" s="10">
        <v>9</v>
      </c>
      <c r="AF31" s="10">
        <v>29</v>
      </c>
      <c r="AG31" s="10">
        <v>30</v>
      </c>
      <c r="AH31" s="10">
        <v>1</v>
      </c>
      <c r="AI31" s="10">
        <v>5</v>
      </c>
      <c r="AJ31" s="10">
        <v>1</v>
      </c>
      <c r="AK31" s="10">
        <v>0</v>
      </c>
      <c r="AL31" s="10">
        <v>0</v>
      </c>
      <c r="AM31" s="10">
        <v>5</v>
      </c>
      <c r="AN31" s="10">
        <v>1</v>
      </c>
      <c r="AO31" s="10">
        <v>0</v>
      </c>
      <c r="AP31" s="10">
        <v>4</v>
      </c>
      <c r="AQ31" s="10">
        <v>2</v>
      </c>
      <c r="AR31" s="10">
        <v>55</v>
      </c>
      <c r="AS31" s="8"/>
    </row>
    <row r="32" spans="1:45" x14ac:dyDescent="0.2">
      <c r="A32" s="24"/>
      <c r="B32" s="24"/>
      <c r="C32" s="11" t="s">
        <v>118</v>
      </c>
      <c r="D32" s="11"/>
      <c r="E32" s="12" t="s">
        <v>218</v>
      </c>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2" t="s">
        <v>125</v>
      </c>
      <c r="AH32" s="11"/>
      <c r="AI32" s="11"/>
      <c r="AJ32" s="11"/>
      <c r="AK32" s="11"/>
      <c r="AL32" s="11"/>
      <c r="AM32" s="11"/>
      <c r="AN32" s="11"/>
      <c r="AO32" s="11"/>
      <c r="AP32" s="11"/>
      <c r="AQ32" s="11"/>
      <c r="AR32" s="12" t="s">
        <v>397</v>
      </c>
      <c r="AS32" s="8"/>
    </row>
    <row r="33" spans="1:45" x14ac:dyDescent="0.2">
      <c r="A33" s="26"/>
      <c r="B33" s="23" t="s">
        <v>105</v>
      </c>
      <c r="C33" s="9">
        <v>6.0381492142119993E-3</v>
      </c>
      <c r="D33" s="9">
        <v>8.0999649170510005E-3</v>
      </c>
      <c r="E33" s="9">
        <v>2.7380726982509998E-3</v>
      </c>
      <c r="F33" s="9">
        <v>7.288643255913E-3</v>
      </c>
      <c r="G33" s="9">
        <v>9.1339211495870005E-3</v>
      </c>
      <c r="H33" s="9">
        <v>4.016617060525E-3</v>
      </c>
      <c r="I33" s="9">
        <v>5.5570530224799998E-3</v>
      </c>
      <c r="J33" s="9">
        <v>3.7979628893620001E-3</v>
      </c>
      <c r="K33" s="9">
        <v>5.445637692466E-3</v>
      </c>
      <c r="L33" s="9">
        <v>6.8685287357850002E-3</v>
      </c>
      <c r="M33" s="9">
        <v>6.6080369343929999E-3</v>
      </c>
      <c r="N33" s="9">
        <v>0</v>
      </c>
      <c r="O33" s="9">
        <v>1.265678223086E-2</v>
      </c>
      <c r="P33" s="9">
        <v>0</v>
      </c>
      <c r="Q33" s="9">
        <v>0</v>
      </c>
      <c r="R33" s="9">
        <v>0</v>
      </c>
      <c r="S33" s="9">
        <v>2.9905428783349999E-3</v>
      </c>
      <c r="T33" s="9">
        <v>8.352315405579E-3</v>
      </c>
      <c r="U33" s="9">
        <v>1.544360937421E-2</v>
      </c>
      <c r="V33" s="9">
        <v>0</v>
      </c>
      <c r="W33" s="9">
        <v>0</v>
      </c>
      <c r="X33" s="9">
        <v>2.0051414804589999E-2</v>
      </c>
      <c r="Y33" s="9">
        <v>1.9557520742019999E-2</v>
      </c>
      <c r="Z33" s="9">
        <v>0</v>
      </c>
      <c r="AA33" s="9">
        <v>0</v>
      </c>
      <c r="AB33" s="9">
        <v>3.6447889393890001E-3</v>
      </c>
      <c r="AC33" s="9">
        <v>0</v>
      </c>
      <c r="AD33" s="9">
        <v>7.8157929135490006E-3</v>
      </c>
      <c r="AE33" s="9">
        <v>6.0469672399029997E-3</v>
      </c>
      <c r="AF33" s="9">
        <v>6.8454935142649997E-3</v>
      </c>
      <c r="AG33" s="9">
        <v>0</v>
      </c>
      <c r="AH33" s="9">
        <v>0.16044928048250001</v>
      </c>
      <c r="AI33" s="9">
        <v>5.7679505981769992E-3</v>
      </c>
      <c r="AJ33" s="9">
        <v>0</v>
      </c>
      <c r="AK33" s="9">
        <v>0</v>
      </c>
      <c r="AL33" s="9">
        <v>1.7253770627979999E-2</v>
      </c>
      <c r="AM33" s="9">
        <v>0</v>
      </c>
      <c r="AN33" s="9">
        <v>0</v>
      </c>
      <c r="AO33" s="9">
        <v>0</v>
      </c>
      <c r="AP33" s="9">
        <v>3.7866980679730003E-2</v>
      </c>
      <c r="AQ33" s="9">
        <v>0</v>
      </c>
      <c r="AR33" s="9">
        <v>6.7918991540209996E-3</v>
      </c>
      <c r="AS33" s="8"/>
    </row>
    <row r="34" spans="1:45" x14ac:dyDescent="0.2">
      <c r="A34" s="24"/>
      <c r="B34" s="24"/>
      <c r="C34" s="10">
        <v>6</v>
      </c>
      <c r="D34" s="10">
        <v>1</v>
      </c>
      <c r="E34" s="10">
        <v>1</v>
      </c>
      <c r="F34" s="10">
        <v>1</v>
      </c>
      <c r="G34" s="10">
        <v>2</v>
      </c>
      <c r="H34" s="10">
        <v>1</v>
      </c>
      <c r="I34" s="10">
        <v>3</v>
      </c>
      <c r="J34" s="10">
        <v>2</v>
      </c>
      <c r="K34" s="10">
        <v>2</v>
      </c>
      <c r="L34" s="10">
        <v>3</v>
      </c>
      <c r="M34" s="10">
        <v>1</v>
      </c>
      <c r="N34" s="10">
        <v>0</v>
      </c>
      <c r="O34" s="10">
        <v>1</v>
      </c>
      <c r="P34" s="10">
        <v>0</v>
      </c>
      <c r="Q34" s="10">
        <v>0</v>
      </c>
      <c r="R34" s="10">
        <v>0</v>
      </c>
      <c r="S34" s="10">
        <v>1</v>
      </c>
      <c r="T34" s="10">
        <v>2</v>
      </c>
      <c r="U34" s="10">
        <v>2</v>
      </c>
      <c r="V34" s="10">
        <v>0</v>
      </c>
      <c r="W34" s="10">
        <v>0</v>
      </c>
      <c r="X34" s="10">
        <v>1</v>
      </c>
      <c r="Y34" s="10">
        <v>3</v>
      </c>
      <c r="Z34" s="10">
        <v>0</v>
      </c>
      <c r="AA34" s="10">
        <v>0</v>
      </c>
      <c r="AB34" s="10">
        <v>2</v>
      </c>
      <c r="AC34" s="10">
        <v>0</v>
      </c>
      <c r="AD34" s="10">
        <v>1</v>
      </c>
      <c r="AE34" s="10">
        <v>1</v>
      </c>
      <c r="AF34" s="10">
        <v>3</v>
      </c>
      <c r="AG34" s="10">
        <v>0</v>
      </c>
      <c r="AH34" s="10">
        <v>1</v>
      </c>
      <c r="AI34" s="10">
        <v>1</v>
      </c>
      <c r="AJ34" s="10">
        <v>0</v>
      </c>
      <c r="AK34" s="10">
        <v>0</v>
      </c>
      <c r="AL34" s="10">
        <v>1</v>
      </c>
      <c r="AM34" s="10">
        <v>0</v>
      </c>
      <c r="AN34" s="10">
        <v>0</v>
      </c>
      <c r="AO34" s="10">
        <v>0</v>
      </c>
      <c r="AP34" s="10">
        <v>1</v>
      </c>
      <c r="AQ34" s="10">
        <v>0</v>
      </c>
      <c r="AR34" s="10">
        <v>3</v>
      </c>
      <c r="AS34" s="8"/>
    </row>
    <row r="35" spans="1:45" x14ac:dyDescent="0.2">
      <c r="A35" s="24"/>
      <c r="B35" s="24"/>
      <c r="C35" s="11" t="s">
        <v>118</v>
      </c>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2" t="s">
        <v>536</v>
      </c>
      <c r="AI35" s="11"/>
      <c r="AJ35" s="11"/>
      <c r="AK35" s="11"/>
      <c r="AL35" s="11"/>
      <c r="AM35" s="11"/>
      <c r="AN35" s="11"/>
      <c r="AO35" s="11"/>
      <c r="AP35" s="11"/>
      <c r="AQ35" s="11"/>
      <c r="AR35" s="11"/>
      <c r="AS35" s="8"/>
    </row>
    <row r="36" spans="1:45" x14ac:dyDescent="0.2">
      <c r="A36" s="26"/>
      <c r="B36" s="23" t="s">
        <v>56</v>
      </c>
      <c r="C36" s="9">
        <v>1</v>
      </c>
      <c r="D36" s="9">
        <v>1</v>
      </c>
      <c r="E36" s="9">
        <v>1</v>
      </c>
      <c r="F36" s="9">
        <v>1</v>
      </c>
      <c r="G36" s="9">
        <v>1</v>
      </c>
      <c r="H36" s="9">
        <v>1</v>
      </c>
      <c r="I36" s="9">
        <v>1</v>
      </c>
      <c r="J36" s="9">
        <v>1</v>
      </c>
      <c r="K36" s="9">
        <v>1</v>
      </c>
      <c r="L36" s="9">
        <v>1</v>
      </c>
      <c r="M36" s="9">
        <v>1</v>
      </c>
      <c r="N36" s="9">
        <v>1</v>
      </c>
      <c r="O36" s="9">
        <v>1</v>
      </c>
      <c r="P36" s="9">
        <v>1</v>
      </c>
      <c r="Q36" s="9">
        <v>1</v>
      </c>
      <c r="R36" s="9">
        <v>1</v>
      </c>
      <c r="S36" s="9">
        <v>1</v>
      </c>
      <c r="T36" s="9">
        <v>1</v>
      </c>
      <c r="U36" s="9">
        <v>1</v>
      </c>
      <c r="V36" s="9">
        <v>1</v>
      </c>
      <c r="W36" s="9">
        <v>1</v>
      </c>
      <c r="X36" s="9">
        <v>1</v>
      </c>
      <c r="Y36" s="9">
        <v>1</v>
      </c>
      <c r="Z36" s="9">
        <v>1</v>
      </c>
      <c r="AA36" s="9">
        <v>1</v>
      </c>
      <c r="AB36" s="9">
        <v>1</v>
      </c>
      <c r="AC36" s="9">
        <v>1</v>
      </c>
      <c r="AD36" s="9">
        <v>1</v>
      </c>
      <c r="AE36" s="9">
        <v>1</v>
      </c>
      <c r="AF36" s="9">
        <v>1</v>
      </c>
      <c r="AG36" s="9">
        <v>1</v>
      </c>
      <c r="AH36" s="9">
        <v>1</v>
      </c>
      <c r="AI36" s="9">
        <v>1</v>
      </c>
      <c r="AJ36" s="9">
        <v>1</v>
      </c>
      <c r="AK36" s="9">
        <v>1</v>
      </c>
      <c r="AL36" s="9">
        <v>1</v>
      </c>
      <c r="AM36" s="9">
        <v>1</v>
      </c>
      <c r="AN36" s="9">
        <v>1</v>
      </c>
      <c r="AO36" s="9">
        <v>1</v>
      </c>
      <c r="AP36" s="9">
        <v>1</v>
      </c>
      <c r="AQ36" s="9">
        <v>1</v>
      </c>
      <c r="AR36" s="9">
        <v>1</v>
      </c>
      <c r="AS36" s="8"/>
    </row>
    <row r="37" spans="1:45" x14ac:dyDescent="0.2">
      <c r="A37" s="24"/>
      <c r="B37" s="24"/>
      <c r="C37" s="10">
        <v>739</v>
      </c>
      <c r="D37" s="10">
        <v>68</v>
      </c>
      <c r="E37" s="10">
        <v>140</v>
      </c>
      <c r="F37" s="10">
        <v>134</v>
      </c>
      <c r="G37" s="10">
        <v>157</v>
      </c>
      <c r="H37" s="10">
        <v>228</v>
      </c>
      <c r="I37" s="10">
        <v>401</v>
      </c>
      <c r="J37" s="10">
        <v>330</v>
      </c>
      <c r="K37" s="10">
        <v>357</v>
      </c>
      <c r="L37" s="10">
        <v>241</v>
      </c>
      <c r="M37" s="10">
        <v>126</v>
      </c>
      <c r="N37" s="10">
        <v>9</v>
      </c>
      <c r="O37" s="10">
        <v>50</v>
      </c>
      <c r="P37" s="10">
        <v>35</v>
      </c>
      <c r="Q37" s="10">
        <v>143</v>
      </c>
      <c r="R37" s="10">
        <v>88</v>
      </c>
      <c r="S37" s="10">
        <v>115</v>
      </c>
      <c r="T37" s="10">
        <v>175</v>
      </c>
      <c r="U37" s="10">
        <v>133</v>
      </c>
      <c r="V37" s="10">
        <v>56</v>
      </c>
      <c r="W37" s="10">
        <v>39</v>
      </c>
      <c r="X37" s="10">
        <v>36</v>
      </c>
      <c r="Y37" s="10">
        <v>124</v>
      </c>
      <c r="Z37" s="10">
        <v>127</v>
      </c>
      <c r="AA37" s="10">
        <v>80</v>
      </c>
      <c r="AB37" s="10">
        <v>277</v>
      </c>
      <c r="AC37" s="10">
        <v>38</v>
      </c>
      <c r="AD37" s="10">
        <v>102</v>
      </c>
      <c r="AE37" s="10">
        <v>132</v>
      </c>
      <c r="AF37" s="10">
        <v>272</v>
      </c>
      <c r="AG37" s="10">
        <v>188</v>
      </c>
      <c r="AH37" s="10">
        <v>7</v>
      </c>
      <c r="AI37" s="10">
        <v>143</v>
      </c>
      <c r="AJ37" s="10">
        <v>40</v>
      </c>
      <c r="AK37" s="10">
        <v>14</v>
      </c>
      <c r="AL37" s="10">
        <v>29</v>
      </c>
      <c r="AM37" s="10">
        <v>92</v>
      </c>
      <c r="AN37" s="10">
        <v>36</v>
      </c>
      <c r="AO37" s="10">
        <v>3</v>
      </c>
      <c r="AP37" s="10">
        <v>24</v>
      </c>
      <c r="AQ37" s="10">
        <v>6</v>
      </c>
      <c r="AR37" s="10">
        <v>352</v>
      </c>
      <c r="AS37" s="8"/>
    </row>
    <row r="38" spans="1:45" x14ac:dyDescent="0.2">
      <c r="A38" s="24"/>
      <c r="B38" s="24"/>
      <c r="C38" s="11" t="s">
        <v>118</v>
      </c>
      <c r="D38" s="11" t="s">
        <v>118</v>
      </c>
      <c r="E38" s="11" t="s">
        <v>118</v>
      </c>
      <c r="F38" s="11" t="s">
        <v>118</v>
      </c>
      <c r="G38" s="11" t="s">
        <v>118</v>
      </c>
      <c r="H38" s="11" t="s">
        <v>118</v>
      </c>
      <c r="I38" s="11" t="s">
        <v>118</v>
      </c>
      <c r="J38" s="11" t="s">
        <v>118</v>
      </c>
      <c r="K38" s="11" t="s">
        <v>118</v>
      </c>
      <c r="L38" s="11" t="s">
        <v>118</v>
      </c>
      <c r="M38" s="11" t="s">
        <v>118</v>
      </c>
      <c r="N38" s="11" t="s">
        <v>118</v>
      </c>
      <c r="O38" s="11" t="s">
        <v>118</v>
      </c>
      <c r="P38" s="11" t="s">
        <v>118</v>
      </c>
      <c r="Q38" s="11" t="s">
        <v>118</v>
      </c>
      <c r="R38" s="11" t="s">
        <v>118</v>
      </c>
      <c r="S38" s="11" t="s">
        <v>118</v>
      </c>
      <c r="T38" s="11" t="s">
        <v>118</v>
      </c>
      <c r="U38" s="11" t="s">
        <v>118</v>
      </c>
      <c r="V38" s="11" t="s">
        <v>118</v>
      </c>
      <c r="W38" s="11" t="s">
        <v>118</v>
      </c>
      <c r="X38" s="11" t="s">
        <v>118</v>
      </c>
      <c r="Y38" s="11" t="s">
        <v>118</v>
      </c>
      <c r="Z38" s="11" t="s">
        <v>118</v>
      </c>
      <c r="AA38" s="11" t="s">
        <v>118</v>
      </c>
      <c r="AB38" s="11" t="s">
        <v>118</v>
      </c>
      <c r="AC38" s="11" t="s">
        <v>118</v>
      </c>
      <c r="AD38" s="11" t="s">
        <v>118</v>
      </c>
      <c r="AE38" s="11" t="s">
        <v>118</v>
      </c>
      <c r="AF38" s="11" t="s">
        <v>118</v>
      </c>
      <c r="AG38" s="11" t="s">
        <v>118</v>
      </c>
      <c r="AH38" s="11" t="s">
        <v>118</v>
      </c>
      <c r="AI38" s="11" t="s">
        <v>118</v>
      </c>
      <c r="AJ38" s="11" t="s">
        <v>118</v>
      </c>
      <c r="AK38" s="11" t="s">
        <v>118</v>
      </c>
      <c r="AL38" s="11" t="s">
        <v>118</v>
      </c>
      <c r="AM38" s="11" t="s">
        <v>118</v>
      </c>
      <c r="AN38" s="11" t="s">
        <v>118</v>
      </c>
      <c r="AO38" s="11" t="s">
        <v>118</v>
      </c>
      <c r="AP38" s="11" t="s">
        <v>118</v>
      </c>
      <c r="AQ38" s="11" t="s">
        <v>118</v>
      </c>
      <c r="AR38" s="11" t="s">
        <v>118</v>
      </c>
      <c r="AS38" s="8"/>
    </row>
    <row r="39" spans="1:45" x14ac:dyDescent="0.2">
      <c r="A39" s="13" t="s">
        <v>537</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20"/>
    </row>
    <row r="40" spans="1:45" x14ac:dyDescent="0.2">
      <c r="A40" s="15" t="s">
        <v>135</v>
      </c>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row>
  </sheetData>
  <mergeCells count="22">
    <mergeCell ref="AP2:AR2"/>
    <mergeCell ref="A2:C2"/>
    <mergeCell ref="A3:B5"/>
    <mergeCell ref="B6:B8"/>
    <mergeCell ref="B9:B11"/>
    <mergeCell ref="AI3:AR3"/>
    <mergeCell ref="D3:H3"/>
    <mergeCell ref="I3:J3"/>
    <mergeCell ref="K3:N3"/>
    <mergeCell ref="O3:U3"/>
    <mergeCell ref="V3:AB3"/>
    <mergeCell ref="AC3:AH3"/>
    <mergeCell ref="B27:B29"/>
    <mergeCell ref="B30:B32"/>
    <mergeCell ref="B33:B35"/>
    <mergeCell ref="B36:B38"/>
    <mergeCell ref="A6:A38"/>
    <mergeCell ref="B12:B14"/>
    <mergeCell ref="B15:B17"/>
    <mergeCell ref="B18:B20"/>
    <mergeCell ref="B21:B23"/>
    <mergeCell ref="B24:B26"/>
  </mergeCells>
  <hyperlinks>
    <hyperlink ref="A1" location="'TOC'!A1:A1" display="Back to TOC" xr:uid="{00000000-0004-0000-2900-000000000000}"/>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S31"/>
  <sheetViews>
    <sheetView workbookViewId="0">
      <pane xSplit="2" ySplit="5" topLeftCell="C6" activePane="bottomRight" state="frozen"/>
      <selection pane="topRight"/>
      <selection pane="bottomLeft"/>
      <selection pane="bottomRight" activeCell="A2" sqref="A2:C2"/>
    </sheetView>
  </sheetViews>
  <sheetFormatPr baseColWidth="10" defaultColWidth="8.83203125" defaultRowHeight="15" x14ac:dyDescent="0.2"/>
  <cols>
    <col min="1" max="1" width="50" style="1"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587</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538</v>
      </c>
      <c r="B6" s="23" t="s">
        <v>539</v>
      </c>
      <c r="C6" s="9">
        <v>0.90716308531360001</v>
      </c>
      <c r="D6" s="9">
        <v>0.87001000374960002</v>
      </c>
      <c r="E6" s="9">
        <v>0.88662892666949999</v>
      </c>
      <c r="F6" s="9">
        <v>0.83156458570240011</v>
      </c>
      <c r="G6" s="9">
        <v>0.96473420748180005</v>
      </c>
      <c r="H6" s="9">
        <v>0.9391598937408</v>
      </c>
      <c r="I6" s="9">
        <v>0.9251217791848001</v>
      </c>
      <c r="J6" s="9">
        <v>0.89599378096980009</v>
      </c>
      <c r="K6" s="9">
        <v>0.91739949417860001</v>
      </c>
      <c r="L6" s="9">
        <v>0.90240519457969992</v>
      </c>
      <c r="M6" s="9">
        <v>0.88687314041139997</v>
      </c>
      <c r="N6" s="9">
        <v>0.93225383330620004</v>
      </c>
      <c r="O6" s="9">
        <v>0.76837489095150002</v>
      </c>
      <c r="P6" s="9">
        <v>0.79457620378049998</v>
      </c>
      <c r="Q6" s="9">
        <v>0.91509248109949992</v>
      </c>
      <c r="R6" s="9">
        <v>0.94559458814639996</v>
      </c>
      <c r="S6" s="9">
        <v>0.90803492497869998</v>
      </c>
      <c r="T6" s="9">
        <v>0.94318200138169994</v>
      </c>
      <c r="U6" s="9">
        <v>0.93375978321440001</v>
      </c>
      <c r="V6" s="9">
        <v>0.94745069330010001</v>
      </c>
      <c r="W6" s="9">
        <v>0.96973555295610003</v>
      </c>
      <c r="X6" s="9">
        <v>0.93521881399280005</v>
      </c>
      <c r="Y6" s="9">
        <v>0.85039814330160002</v>
      </c>
      <c r="Z6" s="9">
        <v>0.93100160004599997</v>
      </c>
      <c r="AA6" s="9">
        <v>0.79201936304669995</v>
      </c>
      <c r="AB6" s="9">
        <v>0.93195265380850001</v>
      </c>
      <c r="AC6" s="9">
        <v>0.88053077405150004</v>
      </c>
      <c r="AD6" s="9">
        <v>0.87389153717270007</v>
      </c>
      <c r="AE6" s="9">
        <v>0.93654775758550002</v>
      </c>
      <c r="AF6" s="9">
        <v>0.90156385127619998</v>
      </c>
      <c r="AG6" s="9">
        <v>0.91829971975649993</v>
      </c>
      <c r="AH6" s="9">
        <v>0.83955071951750004</v>
      </c>
      <c r="AI6" s="9">
        <v>0.96158819308549992</v>
      </c>
      <c r="AJ6" s="9">
        <v>0.91266960143739995</v>
      </c>
      <c r="AK6" s="9">
        <v>1</v>
      </c>
      <c r="AL6" s="9">
        <v>0.88098062564680002</v>
      </c>
      <c r="AM6" s="9">
        <v>0.88336035627760001</v>
      </c>
      <c r="AN6" s="9">
        <v>0.9300541163089</v>
      </c>
      <c r="AO6" s="9">
        <v>0.71658356851120009</v>
      </c>
      <c r="AP6" s="9">
        <v>0.81094279131769997</v>
      </c>
      <c r="AQ6" s="9">
        <v>1</v>
      </c>
      <c r="AR6" s="9">
        <v>0.89130455810870002</v>
      </c>
      <c r="AS6" s="8"/>
    </row>
    <row r="7" spans="1:45" x14ac:dyDescent="0.2">
      <c r="A7" s="24"/>
      <c r="B7" s="24"/>
      <c r="C7" s="10">
        <v>675</v>
      </c>
      <c r="D7" s="10">
        <v>60</v>
      </c>
      <c r="E7" s="10">
        <v>121</v>
      </c>
      <c r="F7" s="10">
        <v>119</v>
      </c>
      <c r="G7" s="10">
        <v>152</v>
      </c>
      <c r="H7" s="10">
        <v>214</v>
      </c>
      <c r="I7" s="10">
        <v>376</v>
      </c>
      <c r="J7" s="10">
        <v>295</v>
      </c>
      <c r="K7" s="10">
        <v>331</v>
      </c>
      <c r="L7" s="10">
        <v>219</v>
      </c>
      <c r="M7" s="10">
        <v>112</v>
      </c>
      <c r="N7" s="10">
        <v>7</v>
      </c>
      <c r="O7" s="10">
        <v>40</v>
      </c>
      <c r="P7" s="10">
        <v>29</v>
      </c>
      <c r="Q7" s="10">
        <v>129</v>
      </c>
      <c r="R7" s="10">
        <v>83</v>
      </c>
      <c r="S7" s="10">
        <v>108</v>
      </c>
      <c r="T7" s="10">
        <v>164</v>
      </c>
      <c r="U7" s="10">
        <v>122</v>
      </c>
      <c r="V7" s="10">
        <v>55</v>
      </c>
      <c r="W7" s="10">
        <v>38</v>
      </c>
      <c r="X7" s="10">
        <v>35</v>
      </c>
      <c r="Y7" s="10">
        <v>105</v>
      </c>
      <c r="Z7" s="10">
        <v>112</v>
      </c>
      <c r="AA7" s="10">
        <v>69</v>
      </c>
      <c r="AB7" s="10">
        <v>261</v>
      </c>
      <c r="AC7" s="10">
        <v>35</v>
      </c>
      <c r="AD7" s="10">
        <v>93</v>
      </c>
      <c r="AE7" s="10">
        <v>121</v>
      </c>
      <c r="AF7" s="10">
        <v>245</v>
      </c>
      <c r="AG7" s="10">
        <v>175</v>
      </c>
      <c r="AH7" s="10">
        <v>6</v>
      </c>
      <c r="AI7" s="10">
        <v>141</v>
      </c>
      <c r="AJ7" s="10">
        <v>34</v>
      </c>
      <c r="AK7" s="10">
        <v>14</v>
      </c>
      <c r="AL7" s="10">
        <v>25</v>
      </c>
      <c r="AM7" s="10">
        <v>83</v>
      </c>
      <c r="AN7" s="10">
        <v>33</v>
      </c>
      <c r="AO7" s="10">
        <v>2</v>
      </c>
      <c r="AP7" s="10">
        <v>21</v>
      </c>
      <c r="AQ7" s="10">
        <v>6</v>
      </c>
      <c r="AR7" s="10">
        <v>316</v>
      </c>
      <c r="AS7" s="8"/>
    </row>
    <row r="8" spans="1:45" x14ac:dyDescent="0.2">
      <c r="A8" s="24"/>
      <c r="B8" s="24"/>
      <c r="C8" s="11" t="s">
        <v>118</v>
      </c>
      <c r="D8" s="11"/>
      <c r="E8" s="11"/>
      <c r="F8" s="11"/>
      <c r="G8" s="12" t="s">
        <v>202</v>
      </c>
      <c r="H8" s="11"/>
      <c r="I8" s="11"/>
      <c r="J8" s="11"/>
      <c r="K8" s="11"/>
      <c r="L8" s="11"/>
      <c r="M8" s="11"/>
      <c r="N8" s="11"/>
      <c r="O8" s="11"/>
      <c r="P8" s="11"/>
      <c r="Q8" s="11"/>
      <c r="R8" s="11"/>
      <c r="S8" s="11"/>
      <c r="T8" s="12" t="s">
        <v>119</v>
      </c>
      <c r="U8" s="11"/>
      <c r="V8" s="11"/>
      <c r="W8" s="11"/>
      <c r="X8" s="11"/>
      <c r="Y8" s="11"/>
      <c r="Z8" s="11"/>
      <c r="AA8" s="11"/>
      <c r="AB8" s="11"/>
      <c r="AC8" s="11"/>
      <c r="AD8" s="11"/>
      <c r="AE8" s="11"/>
      <c r="AF8" s="11"/>
      <c r="AG8" s="11"/>
      <c r="AH8" s="11"/>
      <c r="AI8" s="11"/>
      <c r="AJ8" s="11"/>
      <c r="AK8" s="11"/>
      <c r="AL8" s="11"/>
      <c r="AM8" s="11"/>
      <c r="AN8" s="11"/>
      <c r="AO8" s="11"/>
      <c r="AP8" s="11"/>
      <c r="AQ8" s="11"/>
      <c r="AR8" s="11"/>
      <c r="AS8" s="8"/>
    </row>
    <row r="9" spans="1:45" x14ac:dyDescent="0.2">
      <c r="A9" s="26"/>
      <c r="B9" s="23" t="s">
        <v>540</v>
      </c>
      <c r="C9" s="9">
        <v>7.6821607869730002E-3</v>
      </c>
      <c r="D9" s="9">
        <v>0</v>
      </c>
      <c r="E9" s="9">
        <v>0</v>
      </c>
      <c r="F9" s="9">
        <v>2.5298069887390001E-2</v>
      </c>
      <c r="G9" s="9">
        <v>6.546450874248E-3</v>
      </c>
      <c r="H9" s="9">
        <v>8.111852911183999E-3</v>
      </c>
      <c r="I9" s="9">
        <v>9.9273445154219996E-3</v>
      </c>
      <c r="J9" s="9">
        <v>5.2702625332930004E-3</v>
      </c>
      <c r="K9" s="9">
        <v>5.7750394574119998E-3</v>
      </c>
      <c r="L9" s="9">
        <v>1.102516927595E-2</v>
      </c>
      <c r="M9" s="9">
        <v>7.180821404413E-3</v>
      </c>
      <c r="N9" s="9">
        <v>0</v>
      </c>
      <c r="O9" s="9">
        <v>1.518706937099E-2</v>
      </c>
      <c r="P9" s="9">
        <v>1.485552493052E-2</v>
      </c>
      <c r="Q9" s="9">
        <v>7.5406053654719996E-3</v>
      </c>
      <c r="R9" s="9">
        <v>0</v>
      </c>
      <c r="S9" s="9">
        <v>2.0329173656669999E-2</v>
      </c>
      <c r="T9" s="9">
        <v>4.6191535316300004E-3</v>
      </c>
      <c r="U9" s="9">
        <v>0</v>
      </c>
      <c r="V9" s="9">
        <v>0</v>
      </c>
      <c r="W9" s="9">
        <v>0</v>
      </c>
      <c r="X9" s="9">
        <v>0</v>
      </c>
      <c r="Y9" s="9">
        <v>2.0155918216390002E-2</v>
      </c>
      <c r="Z9" s="9">
        <v>4.8438410773799997E-3</v>
      </c>
      <c r="AA9" s="9">
        <v>1.4850511189980001E-2</v>
      </c>
      <c r="AB9" s="9">
        <v>4.6273503223079994E-3</v>
      </c>
      <c r="AC9" s="9">
        <v>0</v>
      </c>
      <c r="AD9" s="9">
        <v>0</v>
      </c>
      <c r="AE9" s="9">
        <v>1.6296924956240001E-2</v>
      </c>
      <c r="AF9" s="9">
        <v>8.5237988715129998E-3</v>
      </c>
      <c r="AG9" s="9">
        <v>5.8812105700089996E-3</v>
      </c>
      <c r="AH9" s="9">
        <v>0</v>
      </c>
      <c r="AI9" s="9">
        <v>0</v>
      </c>
      <c r="AJ9" s="9">
        <v>0</v>
      </c>
      <c r="AK9" s="9">
        <v>0</v>
      </c>
      <c r="AL9" s="9">
        <v>3.4483137423819997E-2</v>
      </c>
      <c r="AM9" s="9">
        <v>0</v>
      </c>
      <c r="AN9" s="9">
        <v>0</v>
      </c>
      <c r="AO9" s="9">
        <v>0.48394358315929997</v>
      </c>
      <c r="AP9" s="9">
        <v>0</v>
      </c>
      <c r="AQ9" s="9">
        <v>0</v>
      </c>
      <c r="AR9" s="9">
        <v>1.110247464377E-2</v>
      </c>
      <c r="AS9" s="8"/>
    </row>
    <row r="10" spans="1:45" x14ac:dyDescent="0.2">
      <c r="A10" s="24"/>
      <c r="B10" s="24"/>
      <c r="C10" s="10">
        <v>6</v>
      </c>
      <c r="D10" s="10">
        <v>0</v>
      </c>
      <c r="E10" s="10">
        <v>0</v>
      </c>
      <c r="F10" s="10">
        <v>3</v>
      </c>
      <c r="G10" s="10">
        <v>1</v>
      </c>
      <c r="H10" s="10">
        <v>2</v>
      </c>
      <c r="I10" s="10">
        <v>4</v>
      </c>
      <c r="J10" s="10">
        <v>2</v>
      </c>
      <c r="K10" s="10">
        <v>2</v>
      </c>
      <c r="L10" s="10">
        <v>3</v>
      </c>
      <c r="M10" s="10">
        <v>1</v>
      </c>
      <c r="N10" s="10">
        <v>0</v>
      </c>
      <c r="O10" s="10">
        <v>1</v>
      </c>
      <c r="P10" s="10">
        <v>1</v>
      </c>
      <c r="Q10" s="10">
        <v>1</v>
      </c>
      <c r="R10" s="10">
        <v>0</v>
      </c>
      <c r="S10" s="10">
        <v>2</v>
      </c>
      <c r="T10" s="10">
        <v>1</v>
      </c>
      <c r="U10" s="10">
        <v>0</v>
      </c>
      <c r="V10" s="10">
        <v>0</v>
      </c>
      <c r="W10" s="10">
        <v>0</v>
      </c>
      <c r="X10" s="10">
        <v>0</v>
      </c>
      <c r="Y10" s="10">
        <v>3</v>
      </c>
      <c r="Z10" s="10">
        <v>1</v>
      </c>
      <c r="AA10" s="10">
        <v>1</v>
      </c>
      <c r="AB10" s="10">
        <v>1</v>
      </c>
      <c r="AC10" s="10">
        <v>0</v>
      </c>
      <c r="AD10" s="10">
        <v>0</v>
      </c>
      <c r="AE10" s="10">
        <v>3</v>
      </c>
      <c r="AF10" s="10">
        <v>2</v>
      </c>
      <c r="AG10" s="10">
        <v>1</v>
      </c>
      <c r="AH10" s="10">
        <v>0</v>
      </c>
      <c r="AI10" s="10">
        <v>0</v>
      </c>
      <c r="AJ10" s="10">
        <v>0</v>
      </c>
      <c r="AK10" s="10">
        <v>0</v>
      </c>
      <c r="AL10" s="10">
        <v>1</v>
      </c>
      <c r="AM10" s="10">
        <v>0</v>
      </c>
      <c r="AN10" s="10">
        <v>0</v>
      </c>
      <c r="AO10" s="10">
        <v>1</v>
      </c>
      <c r="AP10" s="10">
        <v>0</v>
      </c>
      <c r="AQ10" s="10">
        <v>0</v>
      </c>
      <c r="AR10" s="10">
        <v>4</v>
      </c>
      <c r="AS10" s="8"/>
    </row>
    <row r="11" spans="1:45" x14ac:dyDescent="0.2">
      <c r="A11" s="24"/>
      <c r="B11" s="24"/>
      <c r="C11" s="11" t="s">
        <v>118</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2" t="s">
        <v>541</v>
      </c>
      <c r="AP11" s="11"/>
      <c r="AQ11" s="11"/>
      <c r="AR11" s="11"/>
      <c r="AS11" s="8"/>
    </row>
    <row r="12" spans="1:45" x14ac:dyDescent="0.2">
      <c r="A12" s="26"/>
      <c r="B12" s="23" t="s">
        <v>542</v>
      </c>
      <c r="C12" s="9">
        <v>5.5682502274030002E-2</v>
      </c>
      <c r="D12" s="9">
        <v>0.13248527644800001</v>
      </c>
      <c r="E12" s="9">
        <v>8.5821211285469989E-2</v>
      </c>
      <c r="F12" s="9">
        <v>5.0043939069130003E-2</v>
      </c>
      <c r="G12" s="9">
        <v>2.077625851401E-2</v>
      </c>
      <c r="H12" s="9">
        <v>2.5310334603920001E-2</v>
      </c>
      <c r="I12" s="9">
        <v>4.1882205840360003E-2</v>
      </c>
      <c r="J12" s="9">
        <v>6.7051323138309998E-2</v>
      </c>
      <c r="K12" s="9">
        <v>4.5868322765280002E-2</v>
      </c>
      <c r="L12" s="9">
        <v>8.9230146740760005E-2</v>
      </c>
      <c r="M12" s="9">
        <v>2.721861579011E-2</v>
      </c>
      <c r="N12" s="9">
        <v>0</v>
      </c>
      <c r="O12" s="9">
        <v>0.20358536801560001</v>
      </c>
      <c r="P12" s="9">
        <v>0.1491927702318</v>
      </c>
      <c r="Q12" s="9">
        <v>3.9036970999989998E-2</v>
      </c>
      <c r="R12" s="9">
        <v>1.6398517443380001E-2</v>
      </c>
      <c r="S12" s="9">
        <v>3.7758373170290002E-2</v>
      </c>
      <c r="T12" s="9">
        <v>1.645429401792E-2</v>
      </c>
      <c r="U12" s="9">
        <v>6.0365442023330003E-2</v>
      </c>
      <c r="V12" s="9">
        <v>1.69218025342E-2</v>
      </c>
      <c r="W12" s="9">
        <v>0.1102021035281</v>
      </c>
      <c r="X12" s="9">
        <v>0</v>
      </c>
      <c r="Y12" s="9">
        <v>6.7335392415050002E-2</v>
      </c>
      <c r="Z12" s="9">
        <v>3.5423793969749998E-2</v>
      </c>
      <c r="AA12" s="9">
        <v>0.10285328601969999</v>
      </c>
      <c r="AB12" s="9">
        <v>5.6865114991820002E-2</v>
      </c>
      <c r="AC12" s="9">
        <v>9.6882554232869997E-2</v>
      </c>
      <c r="AD12" s="9">
        <v>3.054472930168E-2</v>
      </c>
      <c r="AE12" s="9">
        <v>6.188249147746E-2</v>
      </c>
      <c r="AF12" s="9">
        <v>5.8759062838660003E-2</v>
      </c>
      <c r="AG12" s="9">
        <v>5.2551514926760003E-2</v>
      </c>
      <c r="AH12" s="9">
        <v>0</v>
      </c>
      <c r="AI12" s="9">
        <v>4.3868712940830001E-2</v>
      </c>
      <c r="AJ12" s="9">
        <v>1.1403159705059999E-2</v>
      </c>
      <c r="AK12" s="9">
        <v>0</v>
      </c>
      <c r="AL12" s="9">
        <v>6.9771506508240003E-2</v>
      </c>
      <c r="AM12" s="9">
        <v>5.3775186471139998E-2</v>
      </c>
      <c r="AN12" s="9">
        <v>0.1748620807082</v>
      </c>
      <c r="AO12" s="9">
        <v>0</v>
      </c>
      <c r="AP12" s="9">
        <v>0</v>
      </c>
      <c r="AQ12" s="9">
        <v>0</v>
      </c>
      <c r="AR12" s="9">
        <v>6.0970552958570012E-2</v>
      </c>
      <c r="AS12" s="8"/>
    </row>
    <row r="13" spans="1:45" x14ac:dyDescent="0.2">
      <c r="A13" s="24"/>
      <c r="B13" s="24"/>
      <c r="C13" s="10">
        <v>35</v>
      </c>
      <c r="D13" s="10">
        <v>7</v>
      </c>
      <c r="E13" s="10">
        <v>13</v>
      </c>
      <c r="F13" s="10">
        <v>6</v>
      </c>
      <c r="G13" s="10">
        <v>4</v>
      </c>
      <c r="H13" s="10">
        <v>5</v>
      </c>
      <c r="I13" s="10">
        <v>14</v>
      </c>
      <c r="J13" s="10">
        <v>19</v>
      </c>
      <c r="K13" s="10">
        <v>13</v>
      </c>
      <c r="L13" s="10">
        <v>17</v>
      </c>
      <c r="M13" s="10">
        <v>5</v>
      </c>
      <c r="N13" s="10">
        <v>0</v>
      </c>
      <c r="O13" s="10">
        <v>6</v>
      </c>
      <c r="P13" s="10">
        <v>4</v>
      </c>
      <c r="Q13" s="10">
        <v>7</v>
      </c>
      <c r="R13" s="10">
        <v>2</v>
      </c>
      <c r="S13" s="10">
        <v>5</v>
      </c>
      <c r="T13" s="10">
        <v>3</v>
      </c>
      <c r="U13" s="10">
        <v>8</v>
      </c>
      <c r="V13" s="10">
        <v>1</v>
      </c>
      <c r="W13" s="10">
        <v>2</v>
      </c>
      <c r="X13" s="10">
        <v>0</v>
      </c>
      <c r="Y13" s="10">
        <v>8</v>
      </c>
      <c r="Z13" s="10">
        <v>6</v>
      </c>
      <c r="AA13" s="10">
        <v>4</v>
      </c>
      <c r="AB13" s="10">
        <v>14</v>
      </c>
      <c r="AC13" s="10">
        <v>2</v>
      </c>
      <c r="AD13" s="10">
        <v>4</v>
      </c>
      <c r="AE13" s="10">
        <v>7</v>
      </c>
      <c r="AF13" s="10">
        <v>14</v>
      </c>
      <c r="AG13" s="10">
        <v>8</v>
      </c>
      <c r="AH13" s="10">
        <v>0</v>
      </c>
      <c r="AI13" s="10">
        <v>4</v>
      </c>
      <c r="AJ13" s="10">
        <v>1</v>
      </c>
      <c r="AK13" s="10">
        <v>0</v>
      </c>
      <c r="AL13" s="10">
        <v>2</v>
      </c>
      <c r="AM13" s="10">
        <v>4</v>
      </c>
      <c r="AN13" s="10">
        <v>3</v>
      </c>
      <c r="AO13" s="10">
        <v>0</v>
      </c>
      <c r="AP13" s="10">
        <v>0</v>
      </c>
      <c r="AQ13" s="10">
        <v>0</v>
      </c>
      <c r="AR13" s="10">
        <v>21</v>
      </c>
      <c r="AS13" s="8"/>
    </row>
    <row r="14" spans="1:45" x14ac:dyDescent="0.2">
      <c r="A14" s="24"/>
      <c r="B14" s="24"/>
      <c r="C14" s="11" t="s">
        <v>118</v>
      </c>
      <c r="D14" s="12" t="s">
        <v>218</v>
      </c>
      <c r="E14" s="11"/>
      <c r="F14" s="11"/>
      <c r="G14" s="11"/>
      <c r="H14" s="11"/>
      <c r="I14" s="11"/>
      <c r="J14" s="11"/>
      <c r="K14" s="11"/>
      <c r="L14" s="11"/>
      <c r="M14" s="11"/>
      <c r="N14" s="11"/>
      <c r="O14" s="12" t="s">
        <v>543</v>
      </c>
      <c r="P14" s="12" t="s">
        <v>171</v>
      </c>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8"/>
    </row>
    <row r="15" spans="1:45" x14ac:dyDescent="0.2">
      <c r="A15" s="26"/>
      <c r="B15" s="23" t="s">
        <v>544</v>
      </c>
      <c r="C15" s="9">
        <v>2.1518160168000001E-2</v>
      </c>
      <c r="D15" s="9">
        <v>3.4830903188689998E-2</v>
      </c>
      <c r="E15" s="9">
        <v>2.5130805211419999E-2</v>
      </c>
      <c r="F15" s="9">
        <v>4.1170008541930002E-2</v>
      </c>
      <c r="G15" s="9">
        <v>6.426927002602E-3</v>
      </c>
      <c r="H15" s="9">
        <v>1.32248304214E-2</v>
      </c>
      <c r="I15" s="9">
        <v>1.9514170317680001E-2</v>
      </c>
      <c r="J15" s="9">
        <v>2.4337652765370001E-2</v>
      </c>
      <c r="K15" s="9">
        <v>2.6653163185059999E-2</v>
      </c>
      <c r="L15" s="9">
        <v>8.2822224413760005E-3</v>
      </c>
      <c r="M15" s="9">
        <v>3.371715863501E-2</v>
      </c>
      <c r="N15" s="9">
        <v>0</v>
      </c>
      <c r="O15" s="9">
        <v>5.8948843527000007E-3</v>
      </c>
      <c r="P15" s="9">
        <v>1.543465919115E-2</v>
      </c>
      <c r="Q15" s="9">
        <v>1.322004608042E-2</v>
      </c>
      <c r="R15" s="9">
        <v>0</v>
      </c>
      <c r="S15" s="9">
        <v>5.022155345735E-2</v>
      </c>
      <c r="T15" s="9">
        <v>3.6699322321750001E-2</v>
      </c>
      <c r="U15" s="9">
        <v>1.2378906903220001E-2</v>
      </c>
      <c r="V15" s="9">
        <v>8.9576518697939995E-3</v>
      </c>
      <c r="W15" s="9">
        <v>0</v>
      </c>
      <c r="X15" s="9">
        <v>0</v>
      </c>
      <c r="Y15" s="9">
        <v>9.1076982333650001E-3</v>
      </c>
      <c r="Z15" s="9">
        <v>1.7351617463429999E-2</v>
      </c>
      <c r="AA15" s="9">
        <v>5.8695224575350001E-2</v>
      </c>
      <c r="AB15" s="9">
        <v>3.3156617915459999E-2</v>
      </c>
      <c r="AC15" s="9">
        <v>1.120900018609E-2</v>
      </c>
      <c r="AD15" s="9">
        <v>8.0557942133820011E-3</v>
      </c>
      <c r="AE15" s="9">
        <v>1.1527880958609999E-2</v>
      </c>
      <c r="AF15" s="9">
        <v>2.307389851681E-2</v>
      </c>
      <c r="AG15" s="9">
        <v>4.0139493392019998E-2</v>
      </c>
      <c r="AH15" s="9">
        <v>0</v>
      </c>
      <c r="AI15" s="9">
        <v>3.580679805891E-3</v>
      </c>
      <c r="AJ15" s="9">
        <v>0</v>
      </c>
      <c r="AK15" s="9">
        <v>0</v>
      </c>
      <c r="AL15" s="9">
        <v>0</v>
      </c>
      <c r="AM15" s="9">
        <v>1.9812782811720001E-2</v>
      </c>
      <c r="AN15" s="9">
        <v>4.9477673204380013E-2</v>
      </c>
      <c r="AO15" s="9">
        <v>0</v>
      </c>
      <c r="AP15" s="9">
        <v>0.11801474903839999</v>
      </c>
      <c r="AQ15" s="9">
        <v>0</v>
      </c>
      <c r="AR15" s="9">
        <v>2.685736829852E-2</v>
      </c>
      <c r="AS15" s="8"/>
    </row>
    <row r="16" spans="1:45" x14ac:dyDescent="0.2">
      <c r="A16" s="24"/>
      <c r="B16" s="24"/>
      <c r="C16" s="10">
        <v>17</v>
      </c>
      <c r="D16" s="10">
        <v>3</v>
      </c>
      <c r="E16" s="10">
        <v>5</v>
      </c>
      <c r="F16" s="10">
        <v>4</v>
      </c>
      <c r="G16" s="10">
        <v>2</v>
      </c>
      <c r="H16" s="10">
        <v>3</v>
      </c>
      <c r="I16" s="10">
        <v>10</v>
      </c>
      <c r="J16" s="10">
        <v>7</v>
      </c>
      <c r="K16" s="10">
        <v>7</v>
      </c>
      <c r="L16" s="10">
        <v>4</v>
      </c>
      <c r="M16" s="10">
        <v>6</v>
      </c>
      <c r="N16" s="10">
        <v>0</v>
      </c>
      <c r="O16" s="10">
        <v>1</v>
      </c>
      <c r="P16" s="10">
        <v>1</v>
      </c>
      <c r="Q16" s="10">
        <v>3</v>
      </c>
      <c r="R16" s="10">
        <v>0</v>
      </c>
      <c r="S16" s="10">
        <v>2</v>
      </c>
      <c r="T16" s="10">
        <v>8</v>
      </c>
      <c r="U16" s="10">
        <v>2</v>
      </c>
      <c r="V16" s="10">
        <v>1</v>
      </c>
      <c r="W16" s="10">
        <v>0</v>
      </c>
      <c r="X16" s="10">
        <v>0</v>
      </c>
      <c r="Y16" s="10">
        <v>2</v>
      </c>
      <c r="Z16" s="10">
        <v>3</v>
      </c>
      <c r="AA16" s="10">
        <v>5</v>
      </c>
      <c r="AB16" s="10">
        <v>6</v>
      </c>
      <c r="AC16" s="10">
        <v>1</v>
      </c>
      <c r="AD16" s="10">
        <v>2</v>
      </c>
      <c r="AE16" s="10">
        <v>3</v>
      </c>
      <c r="AF16" s="10">
        <v>5</v>
      </c>
      <c r="AG16" s="10">
        <v>6</v>
      </c>
      <c r="AH16" s="10">
        <v>0</v>
      </c>
      <c r="AI16" s="10">
        <v>1</v>
      </c>
      <c r="AJ16" s="10">
        <v>0</v>
      </c>
      <c r="AK16" s="10">
        <v>0</v>
      </c>
      <c r="AL16" s="10">
        <v>0</v>
      </c>
      <c r="AM16" s="10">
        <v>3</v>
      </c>
      <c r="AN16" s="10">
        <v>2</v>
      </c>
      <c r="AO16" s="10">
        <v>0</v>
      </c>
      <c r="AP16" s="10">
        <v>2</v>
      </c>
      <c r="AQ16" s="10">
        <v>0</v>
      </c>
      <c r="AR16" s="10">
        <v>9</v>
      </c>
      <c r="AS16" s="8"/>
    </row>
    <row r="17" spans="1:45" x14ac:dyDescent="0.2">
      <c r="A17" s="24"/>
      <c r="B17" s="24"/>
      <c r="C17" s="11" t="s">
        <v>118</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2" t="s">
        <v>119</v>
      </c>
      <c r="AQ17" s="11"/>
      <c r="AR17" s="11"/>
      <c r="AS17" s="8"/>
    </row>
    <row r="18" spans="1:45" x14ac:dyDescent="0.2">
      <c r="A18" s="26"/>
      <c r="B18" s="23" t="s">
        <v>545</v>
      </c>
      <c r="C18" s="9">
        <v>7.3161861064789998E-3</v>
      </c>
      <c r="D18" s="9">
        <v>3.6430795553619999E-2</v>
      </c>
      <c r="E18" s="9">
        <v>7.3486510138090003E-3</v>
      </c>
      <c r="F18" s="9">
        <v>0</v>
      </c>
      <c r="G18" s="9">
        <v>0</v>
      </c>
      <c r="H18" s="9">
        <v>0</v>
      </c>
      <c r="I18" s="9">
        <v>1.3009809442980001E-2</v>
      </c>
      <c r="J18" s="9">
        <v>9.1395381289440002E-4</v>
      </c>
      <c r="K18" s="9">
        <v>3.3302469237689999E-3</v>
      </c>
      <c r="L18" s="9">
        <v>9.7445865231170006E-3</v>
      </c>
      <c r="M18" s="9">
        <v>1.3109408315989999E-2</v>
      </c>
      <c r="N18" s="9">
        <v>0</v>
      </c>
      <c r="O18" s="9">
        <v>8.7335167485170003E-3</v>
      </c>
      <c r="P18" s="9">
        <v>4.1375501057259997E-2</v>
      </c>
      <c r="Q18" s="9">
        <v>0</v>
      </c>
      <c r="R18" s="9">
        <v>1.6958045788169999E-2</v>
      </c>
      <c r="S18" s="9">
        <v>0</v>
      </c>
      <c r="T18" s="9">
        <v>0</v>
      </c>
      <c r="U18" s="9">
        <v>1.1375516594330001E-2</v>
      </c>
      <c r="V18" s="9">
        <v>0</v>
      </c>
      <c r="W18" s="9">
        <v>0</v>
      </c>
      <c r="X18" s="9">
        <v>0</v>
      </c>
      <c r="Y18" s="9">
        <v>1.7232214592160001E-2</v>
      </c>
      <c r="Z18" s="9">
        <v>0</v>
      </c>
      <c r="AA18" s="9">
        <v>2.7134435262729999E-2</v>
      </c>
      <c r="AB18" s="9">
        <v>4.9532199482409996E-3</v>
      </c>
      <c r="AC18" s="9">
        <v>0</v>
      </c>
      <c r="AD18" s="9">
        <v>2.165077450903E-2</v>
      </c>
      <c r="AE18" s="9">
        <v>1.005639919527E-2</v>
      </c>
      <c r="AF18" s="9">
        <v>5.9899105818559993E-3</v>
      </c>
      <c r="AG18" s="9">
        <v>0</v>
      </c>
      <c r="AH18" s="9">
        <v>0</v>
      </c>
      <c r="AI18" s="9">
        <v>0</v>
      </c>
      <c r="AJ18" s="9">
        <v>5.3029621363459997E-2</v>
      </c>
      <c r="AK18" s="9">
        <v>0</v>
      </c>
      <c r="AL18" s="9">
        <v>0</v>
      </c>
      <c r="AM18" s="9">
        <v>1.6531505557699999E-2</v>
      </c>
      <c r="AN18" s="9">
        <v>0</v>
      </c>
      <c r="AO18" s="9">
        <v>0</v>
      </c>
      <c r="AP18" s="9">
        <v>0</v>
      </c>
      <c r="AQ18" s="9">
        <v>0</v>
      </c>
      <c r="AR18" s="9">
        <v>3.3342080522819999E-3</v>
      </c>
      <c r="AS18" s="8"/>
    </row>
    <row r="19" spans="1:45" x14ac:dyDescent="0.2">
      <c r="A19" s="24"/>
      <c r="B19" s="24"/>
      <c r="C19" s="10">
        <v>5</v>
      </c>
      <c r="D19" s="10">
        <v>3</v>
      </c>
      <c r="E19" s="10">
        <v>2</v>
      </c>
      <c r="F19" s="10">
        <v>0</v>
      </c>
      <c r="G19" s="10">
        <v>0</v>
      </c>
      <c r="H19" s="10">
        <v>0</v>
      </c>
      <c r="I19" s="10">
        <v>4</v>
      </c>
      <c r="J19" s="10">
        <v>1</v>
      </c>
      <c r="K19" s="10">
        <v>1</v>
      </c>
      <c r="L19" s="10">
        <v>2</v>
      </c>
      <c r="M19" s="10">
        <v>2</v>
      </c>
      <c r="N19" s="10">
        <v>0</v>
      </c>
      <c r="O19" s="10">
        <v>1</v>
      </c>
      <c r="P19" s="10">
        <v>1</v>
      </c>
      <c r="Q19" s="10">
        <v>0</v>
      </c>
      <c r="R19" s="10">
        <v>1</v>
      </c>
      <c r="S19" s="10">
        <v>0</v>
      </c>
      <c r="T19" s="10">
        <v>0</v>
      </c>
      <c r="U19" s="10">
        <v>2</v>
      </c>
      <c r="V19" s="10">
        <v>0</v>
      </c>
      <c r="W19" s="10">
        <v>0</v>
      </c>
      <c r="X19" s="10">
        <v>0</v>
      </c>
      <c r="Y19" s="10">
        <v>3</v>
      </c>
      <c r="Z19" s="10">
        <v>0</v>
      </c>
      <c r="AA19" s="10">
        <v>1</v>
      </c>
      <c r="AB19" s="10">
        <v>1</v>
      </c>
      <c r="AC19" s="10">
        <v>0</v>
      </c>
      <c r="AD19" s="10">
        <v>2</v>
      </c>
      <c r="AE19" s="10">
        <v>1</v>
      </c>
      <c r="AF19" s="10">
        <v>2</v>
      </c>
      <c r="AG19" s="10">
        <v>0</v>
      </c>
      <c r="AH19" s="10">
        <v>0</v>
      </c>
      <c r="AI19" s="10">
        <v>0</v>
      </c>
      <c r="AJ19" s="10">
        <v>3</v>
      </c>
      <c r="AK19" s="10">
        <v>0</v>
      </c>
      <c r="AL19" s="10">
        <v>0</v>
      </c>
      <c r="AM19" s="10">
        <v>1</v>
      </c>
      <c r="AN19" s="10">
        <v>0</v>
      </c>
      <c r="AO19" s="10">
        <v>0</v>
      </c>
      <c r="AP19" s="10">
        <v>0</v>
      </c>
      <c r="AQ19" s="10">
        <v>0</v>
      </c>
      <c r="AR19" s="10">
        <v>1</v>
      </c>
      <c r="AS19" s="8"/>
    </row>
    <row r="20" spans="1:45" x14ac:dyDescent="0.2">
      <c r="A20" s="24"/>
      <c r="B20" s="24"/>
      <c r="C20" s="11" t="s">
        <v>118</v>
      </c>
      <c r="D20" s="11"/>
      <c r="E20" s="11"/>
      <c r="F20" s="11"/>
      <c r="G20" s="11"/>
      <c r="H20" s="11"/>
      <c r="I20" s="12" t="s">
        <v>125</v>
      </c>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8"/>
    </row>
    <row r="21" spans="1:45" x14ac:dyDescent="0.2">
      <c r="A21" s="26"/>
      <c r="B21" s="23" t="s">
        <v>546</v>
      </c>
      <c r="C21" s="9">
        <v>4.9357240537239999E-3</v>
      </c>
      <c r="D21" s="9">
        <v>9.8190463941359996E-3</v>
      </c>
      <c r="E21" s="9">
        <v>8.3340591850050005E-3</v>
      </c>
      <c r="F21" s="9">
        <v>5.3843021390940007E-3</v>
      </c>
      <c r="G21" s="9">
        <v>5.0443959046469998E-3</v>
      </c>
      <c r="H21" s="9">
        <v>0</v>
      </c>
      <c r="I21" s="9">
        <v>3.1153118865209998E-3</v>
      </c>
      <c r="J21" s="9">
        <v>4.2166391285339997E-3</v>
      </c>
      <c r="K21" s="9">
        <v>1.854517385781E-3</v>
      </c>
      <c r="L21" s="9">
        <v>4.0883789702559998E-3</v>
      </c>
      <c r="M21" s="9">
        <v>1.390491044204E-2</v>
      </c>
      <c r="N21" s="9">
        <v>0</v>
      </c>
      <c r="O21" s="9">
        <v>2.489163204013E-2</v>
      </c>
      <c r="P21" s="9">
        <v>0</v>
      </c>
      <c r="Q21" s="9">
        <v>8.7911485667830011E-3</v>
      </c>
      <c r="R21" s="9">
        <v>0</v>
      </c>
      <c r="S21" s="9">
        <v>0</v>
      </c>
      <c r="T21" s="9">
        <v>5.0263641887610001E-3</v>
      </c>
      <c r="U21" s="9">
        <v>0</v>
      </c>
      <c r="V21" s="9">
        <v>1.369806553279E-2</v>
      </c>
      <c r="W21" s="9">
        <v>0</v>
      </c>
      <c r="X21" s="9">
        <v>0</v>
      </c>
      <c r="Y21" s="9">
        <v>1.126134124677E-2</v>
      </c>
      <c r="Z21" s="9">
        <v>0</v>
      </c>
      <c r="AA21" s="9">
        <v>0</v>
      </c>
      <c r="AB21" s="9">
        <v>5.3947557500129998E-3</v>
      </c>
      <c r="AC21" s="9">
        <v>1.714083348381E-2</v>
      </c>
      <c r="AD21" s="9">
        <v>1.6813524569980001E-2</v>
      </c>
      <c r="AE21" s="9">
        <v>6.2591212030879998E-3</v>
      </c>
      <c r="AF21" s="9">
        <v>0</v>
      </c>
      <c r="AG21" s="9">
        <v>0</v>
      </c>
      <c r="AH21" s="9">
        <v>0</v>
      </c>
      <c r="AI21" s="9">
        <v>1.38330428056E-2</v>
      </c>
      <c r="AJ21" s="9">
        <v>1.232343529494E-2</v>
      </c>
      <c r="AK21" s="9">
        <v>0</v>
      </c>
      <c r="AL21" s="9">
        <v>0</v>
      </c>
      <c r="AM21" s="9">
        <v>0</v>
      </c>
      <c r="AN21" s="9">
        <v>2.7036232059369999E-2</v>
      </c>
      <c r="AO21" s="9">
        <v>0</v>
      </c>
      <c r="AP21" s="9">
        <v>0</v>
      </c>
      <c r="AQ21" s="9">
        <v>0</v>
      </c>
      <c r="AR21" s="9">
        <v>0</v>
      </c>
      <c r="AS21" s="8"/>
    </row>
    <row r="22" spans="1:45" x14ac:dyDescent="0.2">
      <c r="A22" s="24"/>
      <c r="B22" s="24"/>
      <c r="C22" s="10">
        <v>4</v>
      </c>
      <c r="D22" s="10">
        <v>1</v>
      </c>
      <c r="E22" s="10">
        <v>1</v>
      </c>
      <c r="F22" s="10">
        <v>1</v>
      </c>
      <c r="G22" s="10">
        <v>1</v>
      </c>
      <c r="H22" s="10">
        <v>0</v>
      </c>
      <c r="I22" s="10">
        <v>1</v>
      </c>
      <c r="J22" s="10">
        <v>2</v>
      </c>
      <c r="K22" s="10">
        <v>1</v>
      </c>
      <c r="L22" s="10">
        <v>1</v>
      </c>
      <c r="M22" s="10">
        <v>2</v>
      </c>
      <c r="N22" s="10">
        <v>0</v>
      </c>
      <c r="O22" s="10">
        <v>2</v>
      </c>
      <c r="P22" s="10">
        <v>0</v>
      </c>
      <c r="Q22" s="10">
        <v>1</v>
      </c>
      <c r="R22" s="10">
        <v>0</v>
      </c>
      <c r="S22" s="10">
        <v>0</v>
      </c>
      <c r="T22" s="10">
        <v>1</v>
      </c>
      <c r="U22" s="10">
        <v>0</v>
      </c>
      <c r="V22" s="10">
        <v>1</v>
      </c>
      <c r="W22" s="10">
        <v>0</v>
      </c>
      <c r="X22" s="10">
        <v>0</v>
      </c>
      <c r="Y22" s="10">
        <v>2</v>
      </c>
      <c r="Z22" s="10">
        <v>0</v>
      </c>
      <c r="AA22" s="10">
        <v>0</v>
      </c>
      <c r="AB22" s="10">
        <v>1</v>
      </c>
      <c r="AC22" s="10">
        <v>1</v>
      </c>
      <c r="AD22" s="10">
        <v>2</v>
      </c>
      <c r="AE22" s="10">
        <v>1</v>
      </c>
      <c r="AF22" s="10">
        <v>0</v>
      </c>
      <c r="AG22" s="10">
        <v>0</v>
      </c>
      <c r="AH22" s="10">
        <v>0</v>
      </c>
      <c r="AI22" s="10">
        <v>2</v>
      </c>
      <c r="AJ22" s="10">
        <v>1</v>
      </c>
      <c r="AK22" s="10">
        <v>0</v>
      </c>
      <c r="AL22" s="10">
        <v>0</v>
      </c>
      <c r="AM22" s="10">
        <v>0</v>
      </c>
      <c r="AN22" s="10">
        <v>1</v>
      </c>
      <c r="AO22" s="10">
        <v>0</v>
      </c>
      <c r="AP22" s="10">
        <v>0</v>
      </c>
      <c r="AQ22" s="10">
        <v>0</v>
      </c>
      <c r="AR22" s="10">
        <v>0</v>
      </c>
      <c r="AS22" s="8"/>
    </row>
    <row r="23" spans="1:45" x14ac:dyDescent="0.2">
      <c r="A23" s="24"/>
      <c r="B23" s="24"/>
      <c r="C23" s="11" t="s">
        <v>118</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8"/>
    </row>
    <row r="24" spans="1:45" x14ac:dyDescent="0.2">
      <c r="A24" s="26"/>
      <c r="B24" s="23" t="s">
        <v>429</v>
      </c>
      <c r="C24" s="9">
        <v>2.7983569584230001E-2</v>
      </c>
      <c r="D24" s="9">
        <v>3.7930722049329998E-2</v>
      </c>
      <c r="E24" s="9">
        <v>1.8533692002449999E-2</v>
      </c>
      <c r="F24" s="9">
        <v>4.6539094660080001E-2</v>
      </c>
      <c r="G24" s="9">
        <v>1.517469890283E-2</v>
      </c>
      <c r="H24" s="9">
        <v>2.3559649385740001E-2</v>
      </c>
      <c r="I24" s="9">
        <v>1.7996591883600001E-2</v>
      </c>
      <c r="J24" s="9">
        <v>3.4298536281519999E-2</v>
      </c>
      <c r="K24" s="9">
        <v>2.521676901021E-2</v>
      </c>
      <c r="L24" s="9">
        <v>9.9303135040770003E-3</v>
      </c>
      <c r="M24" s="9">
        <v>6.3379377961400002E-2</v>
      </c>
      <c r="N24" s="9">
        <v>6.7746166693760004E-2</v>
      </c>
      <c r="O24" s="9">
        <v>8.310761822097E-2</v>
      </c>
      <c r="P24" s="9">
        <v>0</v>
      </c>
      <c r="Q24" s="9">
        <v>4.4101754057609993E-2</v>
      </c>
      <c r="R24" s="9">
        <v>5.4228715584750002E-2</v>
      </c>
      <c r="S24" s="9">
        <v>1.8368425086050001E-2</v>
      </c>
      <c r="T24" s="9">
        <v>6.2092813079039997E-3</v>
      </c>
      <c r="U24" s="9">
        <v>7.9233213426930012E-3</v>
      </c>
      <c r="V24" s="9">
        <v>2.6669852295869999E-2</v>
      </c>
      <c r="W24" s="9">
        <v>1.891742621771E-2</v>
      </c>
      <c r="X24" s="9">
        <v>6.4781186007239991E-2</v>
      </c>
      <c r="Y24" s="9">
        <v>6.6623441528200003E-2</v>
      </c>
      <c r="Z24" s="9">
        <v>2.0318166225060001E-2</v>
      </c>
      <c r="AA24" s="9">
        <v>2.0209702653179999E-2</v>
      </c>
      <c r="AB24" s="9">
        <v>6.3259636215010004E-3</v>
      </c>
      <c r="AC24" s="9">
        <v>1.1377671529489999E-2</v>
      </c>
      <c r="AD24" s="9">
        <v>8.0446473212360009E-2</v>
      </c>
      <c r="AE24" s="9">
        <v>2.581685412359E-2</v>
      </c>
      <c r="AF24" s="9">
        <v>2.00218857577E-2</v>
      </c>
      <c r="AG24" s="9">
        <v>8.0400923908669989E-3</v>
      </c>
      <c r="AH24" s="9">
        <v>0.16044928048250001</v>
      </c>
      <c r="AI24" s="9">
        <v>6.4522021905259993E-3</v>
      </c>
      <c r="AJ24" s="9">
        <v>1.0574182199139999E-2</v>
      </c>
      <c r="AK24" s="9">
        <v>0</v>
      </c>
      <c r="AL24" s="9">
        <v>4.978182870694E-2</v>
      </c>
      <c r="AM24" s="9">
        <v>5.4768100222130002E-2</v>
      </c>
      <c r="AN24" s="9">
        <v>2.482865402122E-2</v>
      </c>
      <c r="AO24" s="9">
        <v>0.28341643148880002</v>
      </c>
      <c r="AP24" s="9">
        <v>7.1042459643839997E-2</v>
      </c>
      <c r="AQ24" s="9">
        <v>0</v>
      </c>
      <c r="AR24" s="9">
        <v>2.8034060616939999E-2</v>
      </c>
      <c r="AS24" s="8"/>
    </row>
    <row r="25" spans="1:45" x14ac:dyDescent="0.2">
      <c r="A25" s="24"/>
      <c r="B25" s="24"/>
      <c r="C25" s="10">
        <v>19</v>
      </c>
      <c r="D25" s="10">
        <v>3</v>
      </c>
      <c r="E25" s="10">
        <v>3</v>
      </c>
      <c r="F25" s="10">
        <v>3</v>
      </c>
      <c r="G25" s="10">
        <v>2</v>
      </c>
      <c r="H25" s="10">
        <v>7</v>
      </c>
      <c r="I25" s="10">
        <v>6</v>
      </c>
      <c r="J25" s="10">
        <v>11</v>
      </c>
      <c r="K25" s="10">
        <v>9</v>
      </c>
      <c r="L25" s="10">
        <v>3</v>
      </c>
      <c r="M25" s="10">
        <v>6</v>
      </c>
      <c r="N25" s="10">
        <v>1</v>
      </c>
      <c r="O25" s="10">
        <v>2</v>
      </c>
      <c r="P25" s="10">
        <v>0</v>
      </c>
      <c r="Q25" s="10">
        <v>9</v>
      </c>
      <c r="R25" s="10">
        <v>4</v>
      </c>
      <c r="S25" s="10">
        <v>2</v>
      </c>
      <c r="T25" s="10">
        <v>1</v>
      </c>
      <c r="U25" s="10">
        <v>1</v>
      </c>
      <c r="V25" s="10">
        <v>1</v>
      </c>
      <c r="W25" s="10">
        <v>1</v>
      </c>
      <c r="X25" s="10">
        <v>1</v>
      </c>
      <c r="Y25" s="10">
        <v>8</v>
      </c>
      <c r="Z25" s="10">
        <v>4</v>
      </c>
      <c r="AA25" s="10">
        <v>1</v>
      </c>
      <c r="AB25" s="10">
        <v>3</v>
      </c>
      <c r="AC25" s="10">
        <v>1</v>
      </c>
      <c r="AD25" s="10">
        <v>4</v>
      </c>
      <c r="AE25" s="10">
        <v>5</v>
      </c>
      <c r="AF25" s="10">
        <v>5</v>
      </c>
      <c r="AG25" s="10">
        <v>3</v>
      </c>
      <c r="AH25" s="10">
        <v>1</v>
      </c>
      <c r="AI25" s="10">
        <v>1</v>
      </c>
      <c r="AJ25" s="10">
        <v>1</v>
      </c>
      <c r="AK25" s="10">
        <v>0</v>
      </c>
      <c r="AL25" s="10">
        <v>2</v>
      </c>
      <c r="AM25" s="10">
        <v>3</v>
      </c>
      <c r="AN25" s="10">
        <v>1</v>
      </c>
      <c r="AO25" s="10">
        <v>1</v>
      </c>
      <c r="AP25" s="10">
        <v>1</v>
      </c>
      <c r="AQ25" s="10">
        <v>0</v>
      </c>
      <c r="AR25" s="10">
        <v>9</v>
      </c>
      <c r="AS25" s="8"/>
    </row>
    <row r="26" spans="1:45" x14ac:dyDescent="0.2">
      <c r="A26" s="24"/>
      <c r="B26" s="24"/>
      <c r="C26" s="11" t="s">
        <v>118</v>
      </c>
      <c r="D26" s="11"/>
      <c r="E26" s="11"/>
      <c r="F26" s="11"/>
      <c r="G26" s="11"/>
      <c r="H26" s="11"/>
      <c r="I26" s="11"/>
      <c r="J26" s="11"/>
      <c r="K26" s="11"/>
      <c r="L26" s="11"/>
      <c r="M26" s="11"/>
      <c r="N26" s="11"/>
      <c r="O26" s="11"/>
      <c r="P26" s="11"/>
      <c r="Q26" s="11"/>
      <c r="R26" s="11"/>
      <c r="S26" s="11"/>
      <c r="T26" s="11"/>
      <c r="U26" s="11"/>
      <c r="V26" s="11"/>
      <c r="W26" s="11"/>
      <c r="X26" s="11"/>
      <c r="Y26" s="12" t="s">
        <v>131</v>
      </c>
      <c r="Z26" s="11"/>
      <c r="AA26" s="11"/>
      <c r="AB26" s="11"/>
      <c r="AC26" s="11"/>
      <c r="AD26" s="12" t="s">
        <v>124</v>
      </c>
      <c r="AE26" s="11"/>
      <c r="AF26" s="11"/>
      <c r="AG26" s="11"/>
      <c r="AH26" s="12" t="s">
        <v>124</v>
      </c>
      <c r="AI26" s="11"/>
      <c r="AJ26" s="11"/>
      <c r="AK26" s="11"/>
      <c r="AL26" s="11"/>
      <c r="AM26" s="11"/>
      <c r="AN26" s="11"/>
      <c r="AO26" s="12" t="s">
        <v>120</v>
      </c>
      <c r="AP26" s="11"/>
      <c r="AQ26" s="11"/>
      <c r="AR26" s="11"/>
      <c r="AS26" s="8"/>
    </row>
    <row r="27" spans="1:45" x14ac:dyDescent="0.2">
      <c r="A27" s="26"/>
      <c r="B27" s="23" t="s">
        <v>56</v>
      </c>
      <c r="C27" s="9">
        <v>1</v>
      </c>
      <c r="D27" s="9">
        <v>1</v>
      </c>
      <c r="E27" s="9">
        <v>1</v>
      </c>
      <c r="F27" s="9">
        <v>1</v>
      </c>
      <c r="G27" s="9">
        <v>1</v>
      </c>
      <c r="H27" s="9">
        <v>1</v>
      </c>
      <c r="I27" s="9">
        <v>1</v>
      </c>
      <c r="J27" s="9">
        <v>1</v>
      </c>
      <c r="K27" s="9">
        <v>1</v>
      </c>
      <c r="L27" s="9">
        <v>1</v>
      </c>
      <c r="M27" s="9">
        <v>1</v>
      </c>
      <c r="N27" s="9">
        <v>1</v>
      </c>
      <c r="O27" s="9">
        <v>1</v>
      </c>
      <c r="P27" s="9">
        <v>1</v>
      </c>
      <c r="Q27" s="9">
        <v>1</v>
      </c>
      <c r="R27" s="9">
        <v>1</v>
      </c>
      <c r="S27" s="9">
        <v>1</v>
      </c>
      <c r="T27" s="9">
        <v>1</v>
      </c>
      <c r="U27" s="9">
        <v>1</v>
      </c>
      <c r="V27" s="9">
        <v>1</v>
      </c>
      <c r="W27" s="9">
        <v>1</v>
      </c>
      <c r="X27" s="9">
        <v>1</v>
      </c>
      <c r="Y27" s="9">
        <v>1</v>
      </c>
      <c r="Z27" s="9">
        <v>1</v>
      </c>
      <c r="AA27" s="9">
        <v>1</v>
      </c>
      <c r="AB27" s="9">
        <v>1</v>
      </c>
      <c r="AC27" s="9">
        <v>1</v>
      </c>
      <c r="AD27" s="9">
        <v>1</v>
      </c>
      <c r="AE27" s="9">
        <v>1</v>
      </c>
      <c r="AF27" s="9">
        <v>1</v>
      </c>
      <c r="AG27" s="9">
        <v>1</v>
      </c>
      <c r="AH27" s="9">
        <v>1</v>
      </c>
      <c r="AI27" s="9">
        <v>1</v>
      </c>
      <c r="AJ27" s="9">
        <v>1</v>
      </c>
      <c r="AK27" s="9">
        <v>1</v>
      </c>
      <c r="AL27" s="9">
        <v>1</v>
      </c>
      <c r="AM27" s="9">
        <v>1</v>
      </c>
      <c r="AN27" s="9">
        <v>1</v>
      </c>
      <c r="AO27" s="9">
        <v>1</v>
      </c>
      <c r="AP27" s="9">
        <v>1</v>
      </c>
      <c r="AQ27" s="9">
        <v>1</v>
      </c>
      <c r="AR27" s="9">
        <v>1</v>
      </c>
      <c r="AS27" s="8"/>
    </row>
    <row r="28" spans="1:45" x14ac:dyDescent="0.2">
      <c r="A28" s="24"/>
      <c r="B28" s="24"/>
      <c r="C28" s="10">
        <v>742</v>
      </c>
      <c r="D28" s="10">
        <v>69</v>
      </c>
      <c r="E28" s="10">
        <v>140</v>
      </c>
      <c r="F28" s="10">
        <v>136</v>
      </c>
      <c r="G28" s="10">
        <v>158</v>
      </c>
      <c r="H28" s="10">
        <v>229</v>
      </c>
      <c r="I28" s="10">
        <v>403</v>
      </c>
      <c r="J28" s="10">
        <v>331</v>
      </c>
      <c r="K28" s="10">
        <v>358</v>
      </c>
      <c r="L28" s="10">
        <v>243</v>
      </c>
      <c r="M28" s="10">
        <v>127</v>
      </c>
      <c r="N28" s="10">
        <v>8</v>
      </c>
      <c r="O28" s="10">
        <v>50</v>
      </c>
      <c r="P28" s="10">
        <v>35</v>
      </c>
      <c r="Q28" s="10">
        <v>145</v>
      </c>
      <c r="R28" s="10">
        <v>87</v>
      </c>
      <c r="S28" s="10">
        <v>117</v>
      </c>
      <c r="T28" s="10">
        <v>176</v>
      </c>
      <c r="U28" s="10">
        <v>132</v>
      </c>
      <c r="V28" s="10">
        <v>58</v>
      </c>
      <c r="W28" s="10">
        <v>40</v>
      </c>
      <c r="X28" s="10">
        <v>36</v>
      </c>
      <c r="Y28" s="10">
        <v>125</v>
      </c>
      <c r="Z28" s="10">
        <v>125</v>
      </c>
      <c r="AA28" s="10">
        <v>79</v>
      </c>
      <c r="AB28" s="10">
        <v>279</v>
      </c>
      <c r="AC28" s="10">
        <v>39</v>
      </c>
      <c r="AD28" s="10">
        <v>104</v>
      </c>
      <c r="AE28" s="10">
        <v>133</v>
      </c>
      <c r="AF28" s="10">
        <v>269</v>
      </c>
      <c r="AG28" s="10">
        <v>190</v>
      </c>
      <c r="AH28" s="10">
        <v>7</v>
      </c>
      <c r="AI28" s="10">
        <v>144</v>
      </c>
      <c r="AJ28" s="10">
        <v>40</v>
      </c>
      <c r="AK28" s="10">
        <v>14</v>
      </c>
      <c r="AL28" s="10">
        <v>29</v>
      </c>
      <c r="AM28" s="10">
        <v>92</v>
      </c>
      <c r="AN28" s="10">
        <v>36</v>
      </c>
      <c r="AO28" s="10">
        <v>3</v>
      </c>
      <c r="AP28" s="10">
        <v>24</v>
      </c>
      <c r="AQ28" s="10">
        <v>6</v>
      </c>
      <c r="AR28" s="10">
        <v>354</v>
      </c>
      <c r="AS28" s="8"/>
    </row>
    <row r="29" spans="1:45" x14ac:dyDescent="0.2">
      <c r="A29" s="24"/>
      <c r="B29" s="24"/>
      <c r="C29" s="11" t="s">
        <v>118</v>
      </c>
      <c r="D29" s="11" t="s">
        <v>118</v>
      </c>
      <c r="E29" s="11" t="s">
        <v>118</v>
      </c>
      <c r="F29" s="11" t="s">
        <v>118</v>
      </c>
      <c r="G29" s="11" t="s">
        <v>118</v>
      </c>
      <c r="H29" s="11" t="s">
        <v>118</v>
      </c>
      <c r="I29" s="11" t="s">
        <v>118</v>
      </c>
      <c r="J29" s="11" t="s">
        <v>118</v>
      </c>
      <c r="K29" s="11" t="s">
        <v>118</v>
      </c>
      <c r="L29" s="11" t="s">
        <v>118</v>
      </c>
      <c r="M29" s="11" t="s">
        <v>118</v>
      </c>
      <c r="N29" s="11" t="s">
        <v>118</v>
      </c>
      <c r="O29" s="11" t="s">
        <v>118</v>
      </c>
      <c r="P29" s="11" t="s">
        <v>118</v>
      </c>
      <c r="Q29" s="11" t="s">
        <v>118</v>
      </c>
      <c r="R29" s="11" t="s">
        <v>118</v>
      </c>
      <c r="S29" s="11" t="s">
        <v>118</v>
      </c>
      <c r="T29" s="11" t="s">
        <v>118</v>
      </c>
      <c r="U29" s="11" t="s">
        <v>118</v>
      </c>
      <c r="V29" s="11" t="s">
        <v>118</v>
      </c>
      <c r="W29" s="11" t="s">
        <v>118</v>
      </c>
      <c r="X29" s="11" t="s">
        <v>118</v>
      </c>
      <c r="Y29" s="11" t="s">
        <v>118</v>
      </c>
      <c r="Z29" s="11" t="s">
        <v>118</v>
      </c>
      <c r="AA29" s="11" t="s">
        <v>118</v>
      </c>
      <c r="AB29" s="11" t="s">
        <v>118</v>
      </c>
      <c r="AC29" s="11" t="s">
        <v>118</v>
      </c>
      <c r="AD29" s="11" t="s">
        <v>118</v>
      </c>
      <c r="AE29" s="11" t="s">
        <v>118</v>
      </c>
      <c r="AF29" s="11" t="s">
        <v>118</v>
      </c>
      <c r="AG29" s="11" t="s">
        <v>118</v>
      </c>
      <c r="AH29" s="11" t="s">
        <v>118</v>
      </c>
      <c r="AI29" s="11" t="s">
        <v>118</v>
      </c>
      <c r="AJ29" s="11" t="s">
        <v>118</v>
      </c>
      <c r="AK29" s="11" t="s">
        <v>118</v>
      </c>
      <c r="AL29" s="11" t="s">
        <v>118</v>
      </c>
      <c r="AM29" s="11" t="s">
        <v>118</v>
      </c>
      <c r="AN29" s="11" t="s">
        <v>118</v>
      </c>
      <c r="AO29" s="11" t="s">
        <v>118</v>
      </c>
      <c r="AP29" s="11" t="s">
        <v>118</v>
      </c>
      <c r="AQ29" s="11" t="s">
        <v>118</v>
      </c>
      <c r="AR29" s="11" t="s">
        <v>118</v>
      </c>
      <c r="AS29" s="8"/>
    </row>
    <row r="30" spans="1:45" x14ac:dyDescent="0.2">
      <c r="A30" s="13" t="s">
        <v>547</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20"/>
    </row>
    <row r="31" spans="1:45" x14ac:dyDescent="0.2">
      <c r="A31" s="15" t="s">
        <v>135</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row>
  </sheetData>
  <mergeCells count="19">
    <mergeCell ref="AP2:AR2"/>
    <mergeCell ref="A2:C2"/>
    <mergeCell ref="A3:B5"/>
    <mergeCell ref="B6:B8"/>
    <mergeCell ref="B9:B11"/>
    <mergeCell ref="AI3:AR3"/>
    <mergeCell ref="D3:H3"/>
    <mergeCell ref="I3:J3"/>
    <mergeCell ref="K3:N3"/>
    <mergeCell ref="O3:U3"/>
    <mergeCell ref="V3:AB3"/>
    <mergeCell ref="AC3:AH3"/>
    <mergeCell ref="B27:B29"/>
    <mergeCell ref="A6:A29"/>
    <mergeCell ref="B12:B14"/>
    <mergeCell ref="B15:B17"/>
    <mergeCell ref="B18:B20"/>
    <mergeCell ref="B21:B23"/>
    <mergeCell ref="B24:B26"/>
  </mergeCells>
  <hyperlinks>
    <hyperlink ref="A1" location="'TOC'!A1:A1" display="Back to TOC" xr:uid="{00000000-0004-0000-2A00-000000000000}"/>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S37"/>
  <sheetViews>
    <sheetView workbookViewId="0">
      <pane xSplit="2" ySplit="5" topLeftCell="C6" activePane="bottomRight" state="frozen"/>
      <selection pane="topRight"/>
      <selection pane="bottomLeft"/>
      <selection pane="bottomRight" activeCell="A2" sqref="A2:C2"/>
    </sheetView>
  </sheetViews>
  <sheetFormatPr baseColWidth="10" defaultColWidth="8.83203125" defaultRowHeight="15" x14ac:dyDescent="0.2"/>
  <cols>
    <col min="1" max="1" width="50" style="1"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588</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548</v>
      </c>
      <c r="B6" s="23" t="s">
        <v>549</v>
      </c>
      <c r="C6" s="9">
        <v>6.8411707731830002E-2</v>
      </c>
      <c r="D6" s="9">
        <v>0.1410992290285</v>
      </c>
      <c r="E6" s="9">
        <v>6.2944798525189999E-2</v>
      </c>
      <c r="F6" s="9">
        <v>6.8720620385E-2</v>
      </c>
      <c r="G6" s="9">
        <v>3.4296886201079999E-2</v>
      </c>
      <c r="H6" s="9">
        <v>5.8287612762559997E-2</v>
      </c>
      <c r="I6" s="9">
        <v>6.3896956146510003E-2</v>
      </c>
      <c r="J6" s="9">
        <v>7.2296468030970007E-2</v>
      </c>
      <c r="K6" s="9">
        <v>6.5408828480139999E-2</v>
      </c>
      <c r="L6" s="9">
        <v>5.4523278473340001E-2</v>
      </c>
      <c r="M6" s="9">
        <v>9.4553302422279994E-2</v>
      </c>
      <c r="N6" s="9">
        <v>0.17276915112810001</v>
      </c>
      <c r="O6" s="9">
        <v>0.18108272370199999</v>
      </c>
      <c r="P6" s="9">
        <v>0.1470179719038</v>
      </c>
      <c r="Q6" s="9">
        <v>4.1130567031869993E-2</v>
      </c>
      <c r="R6" s="9">
        <v>0.15815020179620001</v>
      </c>
      <c r="S6" s="9">
        <v>6.215289263887E-2</v>
      </c>
      <c r="T6" s="9">
        <v>1.197534351854E-2</v>
      </c>
      <c r="U6" s="9">
        <v>2.1823188563990001E-2</v>
      </c>
      <c r="V6" s="9">
        <v>7.1998350541420009E-2</v>
      </c>
      <c r="W6" s="9">
        <v>9.4589228298839992E-2</v>
      </c>
      <c r="X6" s="9">
        <v>4.9822329880910003E-2</v>
      </c>
      <c r="Y6" s="9">
        <v>8.1236568748860011E-2</v>
      </c>
      <c r="Z6" s="9">
        <v>6.4078989993420002E-2</v>
      </c>
      <c r="AA6" s="9">
        <v>7.9586906824840001E-2</v>
      </c>
      <c r="AB6" s="9">
        <v>5.679196075088E-2</v>
      </c>
      <c r="AC6" s="9">
        <v>6.0936563852589998E-2</v>
      </c>
      <c r="AD6" s="9">
        <v>0.127515272914</v>
      </c>
      <c r="AE6" s="9">
        <v>5.1069778845249998E-2</v>
      </c>
      <c r="AF6" s="9">
        <v>4.6680008662149997E-2</v>
      </c>
      <c r="AG6" s="9">
        <v>7.4597726074800003E-2</v>
      </c>
      <c r="AH6" s="9">
        <v>9.6380045816129994E-2</v>
      </c>
      <c r="AI6" s="9">
        <v>5.7275248011580002E-2</v>
      </c>
      <c r="AJ6" s="9">
        <v>0.1303836679931</v>
      </c>
      <c r="AK6" s="9">
        <v>0</v>
      </c>
      <c r="AL6" s="9">
        <v>1.9888986350159999E-2</v>
      </c>
      <c r="AM6" s="9">
        <v>8.6760913149990002E-2</v>
      </c>
      <c r="AN6" s="9">
        <v>4.4710353013739997E-2</v>
      </c>
      <c r="AO6" s="9">
        <v>0</v>
      </c>
      <c r="AP6" s="9">
        <v>0.14771182119080001</v>
      </c>
      <c r="AQ6" s="9">
        <v>8.3974457924500007E-2</v>
      </c>
      <c r="AR6" s="9">
        <v>6.3392331111259997E-2</v>
      </c>
      <c r="AS6" s="8"/>
    </row>
    <row r="7" spans="1:45" x14ac:dyDescent="0.2">
      <c r="A7" s="24"/>
      <c r="B7" s="24"/>
      <c r="C7" s="10">
        <v>42</v>
      </c>
      <c r="D7" s="10">
        <v>11</v>
      </c>
      <c r="E7" s="10">
        <v>9</v>
      </c>
      <c r="F7" s="10">
        <v>6</v>
      </c>
      <c r="G7" s="10">
        <v>4</v>
      </c>
      <c r="H7" s="10">
        <v>12</v>
      </c>
      <c r="I7" s="10">
        <v>20</v>
      </c>
      <c r="J7" s="10">
        <v>21</v>
      </c>
      <c r="K7" s="10">
        <v>22</v>
      </c>
      <c r="L7" s="10">
        <v>12</v>
      </c>
      <c r="M7" s="10">
        <v>6</v>
      </c>
      <c r="N7" s="10">
        <v>2</v>
      </c>
      <c r="O7" s="10">
        <v>7</v>
      </c>
      <c r="P7" s="10">
        <v>5</v>
      </c>
      <c r="Q7" s="10">
        <v>4</v>
      </c>
      <c r="R7" s="10">
        <v>11</v>
      </c>
      <c r="S7" s="10">
        <v>8</v>
      </c>
      <c r="T7" s="10">
        <v>2</v>
      </c>
      <c r="U7" s="10">
        <v>5</v>
      </c>
      <c r="V7" s="10">
        <v>3</v>
      </c>
      <c r="W7" s="10">
        <v>3</v>
      </c>
      <c r="X7" s="10">
        <v>1</v>
      </c>
      <c r="Y7" s="10">
        <v>10</v>
      </c>
      <c r="Z7" s="10">
        <v>6</v>
      </c>
      <c r="AA7" s="10">
        <v>6</v>
      </c>
      <c r="AB7" s="10">
        <v>13</v>
      </c>
      <c r="AC7" s="10">
        <v>2</v>
      </c>
      <c r="AD7" s="10">
        <v>8</v>
      </c>
      <c r="AE7" s="10">
        <v>7</v>
      </c>
      <c r="AF7" s="10">
        <v>9</v>
      </c>
      <c r="AG7" s="10">
        <v>14</v>
      </c>
      <c r="AH7" s="10">
        <v>1</v>
      </c>
      <c r="AI7" s="10">
        <v>6</v>
      </c>
      <c r="AJ7" s="10">
        <v>6</v>
      </c>
      <c r="AK7" s="10">
        <v>0</v>
      </c>
      <c r="AL7" s="10">
        <v>1</v>
      </c>
      <c r="AM7" s="10">
        <v>6</v>
      </c>
      <c r="AN7" s="10">
        <v>1</v>
      </c>
      <c r="AO7" s="10">
        <v>0</v>
      </c>
      <c r="AP7" s="10">
        <v>4</v>
      </c>
      <c r="AQ7" s="10">
        <v>1</v>
      </c>
      <c r="AR7" s="10">
        <v>17</v>
      </c>
      <c r="AS7" s="8"/>
    </row>
    <row r="8" spans="1:45" x14ac:dyDescent="0.2">
      <c r="A8" s="24"/>
      <c r="B8" s="24"/>
      <c r="C8" s="11" t="s">
        <v>118</v>
      </c>
      <c r="D8" s="11"/>
      <c r="E8" s="11"/>
      <c r="F8" s="11"/>
      <c r="G8" s="11"/>
      <c r="H8" s="11"/>
      <c r="I8" s="11"/>
      <c r="J8" s="11"/>
      <c r="K8" s="11"/>
      <c r="L8" s="11"/>
      <c r="M8" s="11"/>
      <c r="N8" s="11"/>
      <c r="O8" s="12" t="s">
        <v>550</v>
      </c>
      <c r="P8" s="12" t="s">
        <v>277</v>
      </c>
      <c r="Q8" s="11"/>
      <c r="R8" s="12" t="s">
        <v>277</v>
      </c>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8"/>
    </row>
    <row r="9" spans="1:45" x14ac:dyDescent="0.2">
      <c r="A9" s="26"/>
      <c r="B9" s="23" t="s">
        <v>551</v>
      </c>
      <c r="C9" s="9">
        <v>5.9089510373779998E-2</v>
      </c>
      <c r="D9" s="9">
        <v>0.188921428512</v>
      </c>
      <c r="E9" s="9">
        <v>2.5726990509639999E-2</v>
      </c>
      <c r="F9" s="9">
        <v>3.1410375744399997E-2</v>
      </c>
      <c r="G9" s="9">
        <v>1.6077917212170001E-2</v>
      </c>
      <c r="H9" s="9">
        <v>4.8069154202800002E-2</v>
      </c>
      <c r="I9" s="9">
        <v>7.1578908942929995E-2</v>
      </c>
      <c r="J9" s="9">
        <v>4.3156557480280001E-2</v>
      </c>
      <c r="K9" s="9">
        <v>5.6322703524069997E-2</v>
      </c>
      <c r="L9" s="9">
        <v>6.2767859378170004E-2</v>
      </c>
      <c r="M9" s="9">
        <v>5.6867971644769998E-2</v>
      </c>
      <c r="N9" s="9">
        <v>0</v>
      </c>
      <c r="O9" s="9">
        <v>0.1483342320512</v>
      </c>
      <c r="P9" s="9">
        <v>0.1113534631472</v>
      </c>
      <c r="Q9" s="9">
        <v>7.4059419349010003E-2</v>
      </c>
      <c r="R9" s="9">
        <v>5.166832246954E-2</v>
      </c>
      <c r="S9" s="9">
        <v>7.8287278610130004E-2</v>
      </c>
      <c r="T9" s="9">
        <v>2.643664386966E-2</v>
      </c>
      <c r="U9" s="9">
        <v>7.7524530851390003E-3</v>
      </c>
      <c r="V9" s="9">
        <v>5.5238720093109997E-2</v>
      </c>
      <c r="W9" s="9">
        <v>0.1335757795394</v>
      </c>
      <c r="X9" s="9">
        <v>3.5480413342700003E-2</v>
      </c>
      <c r="Y9" s="9">
        <v>6.2740564508710003E-2</v>
      </c>
      <c r="Z9" s="9">
        <v>5.0577538384140003E-2</v>
      </c>
      <c r="AA9" s="9">
        <v>8.7228022094380006E-2</v>
      </c>
      <c r="AB9" s="9">
        <v>4.3851751651290002E-2</v>
      </c>
      <c r="AC9" s="9">
        <v>0.15568520734739999</v>
      </c>
      <c r="AD9" s="9">
        <v>3.402525569842E-2</v>
      </c>
      <c r="AE9" s="9">
        <v>7.3746248519090007E-2</v>
      </c>
      <c r="AF9" s="9">
        <v>4.8771199289430002E-2</v>
      </c>
      <c r="AG9" s="9">
        <v>5.2230958238860002E-2</v>
      </c>
      <c r="AH9" s="9">
        <v>0</v>
      </c>
      <c r="AI9" s="9">
        <v>6.0938357581210002E-2</v>
      </c>
      <c r="AJ9" s="9">
        <v>0.24820013251219999</v>
      </c>
      <c r="AK9" s="9">
        <v>0</v>
      </c>
      <c r="AL9" s="9">
        <v>0.18891834237829999</v>
      </c>
      <c r="AM9" s="9">
        <v>5.3527139012030003E-2</v>
      </c>
      <c r="AN9" s="9">
        <v>1.313713284189E-2</v>
      </c>
      <c r="AO9" s="9">
        <v>0.48394358315929997</v>
      </c>
      <c r="AP9" s="9">
        <v>0</v>
      </c>
      <c r="AQ9" s="9">
        <v>0</v>
      </c>
      <c r="AR9" s="9">
        <v>3.0495551253770001E-2</v>
      </c>
      <c r="AS9" s="8"/>
    </row>
    <row r="10" spans="1:45" x14ac:dyDescent="0.2">
      <c r="A10" s="24"/>
      <c r="B10" s="24"/>
      <c r="C10" s="10">
        <v>34</v>
      </c>
      <c r="D10" s="10">
        <v>11</v>
      </c>
      <c r="E10" s="10">
        <v>4</v>
      </c>
      <c r="F10" s="10">
        <v>4</v>
      </c>
      <c r="G10" s="10">
        <v>3</v>
      </c>
      <c r="H10" s="10">
        <v>11</v>
      </c>
      <c r="I10" s="10">
        <v>21</v>
      </c>
      <c r="J10" s="10">
        <v>12</v>
      </c>
      <c r="K10" s="10">
        <v>13</v>
      </c>
      <c r="L10" s="10">
        <v>12</v>
      </c>
      <c r="M10" s="10">
        <v>8</v>
      </c>
      <c r="N10" s="10">
        <v>0</v>
      </c>
      <c r="O10" s="10">
        <v>7</v>
      </c>
      <c r="P10" s="10">
        <v>4</v>
      </c>
      <c r="Q10" s="10">
        <v>7</v>
      </c>
      <c r="R10" s="10">
        <v>5</v>
      </c>
      <c r="S10" s="10">
        <v>5</v>
      </c>
      <c r="T10" s="10">
        <v>4</v>
      </c>
      <c r="U10" s="10">
        <v>2</v>
      </c>
      <c r="V10" s="10">
        <v>4</v>
      </c>
      <c r="W10" s="10">
        <v>2</v>
      </c>
      <c r="X10" s="10">
        <v>2</v>
      </c>
      <c r="Y10" s="10">
        <v>7</v>
      </c>
      <c r="Z10" s="10">
        <v>5</v>
      </c>
      <c r="AA10" s="10">
        <v>5</v>
      </c>
      <c r="AB10" s="10">
        <v>9</v>
      </c>
      <c r="AC10" s="10">
        <v>4</v>
      </c>
      <c r="AD10" s="10">
        <v>4</v>
      </c>
      <c r="AE10" s="10">
        <v>8</v>
      </c>
      <c r="AF10" s="10">
        <v>8</v>
      </c>
      <c r="AG10" s="10">
        <v>10</v>
      </c>
      <c r="AH10" s="10">
        <v>0</v>
      </c>
      <c r="AI10" s="10">
        <v>8</v>
      </c>
      <c r="AJ10" s="10">
        <v>6</v>
      </c>
      <c r="AK10" s="10">
        <v>0</v>
      </c>
      <c r="AL10" s="10">
        <v>2</v>
      </c>
      <c r="AM10" s="10">
        <v>3</v>
      </c>
      <c r="AN10" s="10">
        <v>1</v>
      </c>
      <c r="AO10" s="10">
        <v>1</v>
      </c>
      <c r="AP10" s="10">
        <v>0</v>
      </c>
      <c r="AQ10" s="10">
        <v>0</v>
      </c>
      <c r="AR10" s="10">
        <v>13</v>
      </c>
      <c r="AS10" s="8"/>
    </row>
    <row r="11" spans="1:45" x14ac:dyDescent="0.2">
      <c r="A11" s="24"/>
      <c r="B11" s="24"/>
      <c r="C11" s="11" t="s">
        <v>118</v>
      </c>
      <c r="D11" s="12" t="s">
        <v>552</v>
      </c>
      <c r="E11" s="11"/>
      <c r="F11" s="11"/>
      <c r="G11" s="11"/>
      <c r="H11" s="11"/>
      <c r="I11" s="11"/>
      <c r="J11" s="11"/>
      <c r="K11" s="11"/>
      <c r="L11" s="11"/>
      <c r="M11" s="11"/>
      <c r="N11" s="11"/>
      <c r="O11" s="12" t="s">
        <v>230</v>
      </c>
      <c r="P11" s="12" t="s">
        <v>131</v>
      </c>
      <c r="Q11" s="12" t="s">
        <v>131</v>
      </c>
      <c r="R11" s="11"/>
      <c r="S11" s="12" t="s">
        <v>131</v>
      </c>
      <c r="T11" s="11"/>
      <c r="U11" s="11"/>
      <c r="V11" s="11"/>
      <c r="W11" s="11"/>
      <c r="X11" s="11"/>
      <c r="Y11" s="11"/>
      <c r="Z11" s="11"/>
      <c r="AA11" s="11"/>
      <c r="AB11" s="11"/>
      <c r="AC11" s="11"/>
      <c r="AD11" s="11"/>
      <c r="AE11" s="11"/>
      <c r="AF11" s="11"/>
      <c r="AG11" s="11"/>
      <c r="AH11" s="11"/>
      <c r="AI11" s="11"/>
      <c r="AJ11" s="12" t="s">
        <v>226</v>
      </c>
      <c r="AK11" s="11"/>
      <c r="AL11" s="11"/>
      <c r="AM11" s="11"/>
      <c r="AN11" s="11"/>
      <c r="AO11" s="12" t="s">
        <v>553</v>
      </c>
      <c r="AP11" s="11"/>
      <c r="AQ11" s="11"/>
      <c r="AR11" s="11"/>
      <c r="AS11" s="8"/>
    </row>
    <row r="12" spans="1:45" x14ac:dyDescent="0.2">
      <c r="A12" s="26"/>
      <c r="B12" s="23" t="s">
        <v>554</v>
      </c>
      <c r="C12" s="9">
        <v>6.9353763092570006E-2</v>
      </c>
      <c r="D12" s="9">
        <v>2.5764012088529999E-2</v>
      </c>
      <c r="E12" s="9">
        <v>5.9269711243090002E-2</v>
      </c>
      <c r="F12" s="9">
        <v>5.2014352391939987E-2</v>
      </c>
      <c r="G12" s="9">
        <v>5.4138035860449997E-2</v>
      </c>
      <c r="H12" s="9">
        <v>0.12559148464039999</v>
      </c>
      <c r="I12" s="9">
        <v>6.3817148936460011E-2</v>
      </c>
      <c r="J12" s="9">
        <v>7.1524092496929995E-2</v>
      </c>
      <c r="K12" s="9">
        <v>7.3581311640440003E-2</v>
      </c>
      <c r="L12" s="9">
        <v>7.5944696488380009E-2</v>
      </c>
      <c r="M12" s="9">
        <v>3.4592221014309997E-2</v>
      </c>
      <c r="N12" s="9">
        <v>0.34046520751620002</v>
      </c>
      <c r="O12" s="9">
        <v>9.3169935927850001E-2</v>
      </c>
      <c r="P12" s="9">
        <v>7.3318591121569993E-2</v>
      </c>
      <c r="Q12" s="9">
        <v>7.3257237086769997E-2</v>
      </c>
      <c r="R12" s="9">
        <v>8.8938586254380003E-2</v>
      </c>
      <c r="S12" s="9">
        <v>4.4500049487359999E-2</v>
      </c>
      <c r="T12" s="9">
        <v>3.6756565667839997E-2</v>
      </c>
      <c r="U12" s="9">
        <v>0.10024089514749999</v>
      </c>
      <c r="V12" s="9">
        <v>0.1359768629069</v>
      </c>
      <c r="W12" s="9">
        <v>9.0833456084969996E-2</v>
      </c>
      <c r="X12" s="9">
        <v>0</v>
      </c>
      <c r="Y12" s="9">
        <v>8.8288347306469991E-2</v>
      </c>
      <c r="Z12" s="9">
        <v>5.0793308666099997E-2</v>
      </c>
      <c r="AA12" s="9">
        <v>7.6656276586460001E-2</v>
      </c>
      <c r="AB12" s="9">
        <v>5.8690493615680003E-2</v>
      </c>
      <c r="AC12" s="9">
        <v>0.11651315657109999</v>
      </c>
      <c r="AD12" s="9">
        <v>5.9477082199670003E-2</v>
      </c>
      <c r="AE12" s="9">
        <v>6.80545970014E-2</v>
      </c>
      <c r="AF12" s="9">
        <v>5.4184431207789999E-2</v>
      </c>
      <c r="AG12" s="9">
        <v>6.9400311830239994E-2</v>
      </c>
      <c r="AH12" s="9">
        <v>0.51935585251909999</v>
      </c>
      <c r="AI12" s="9">
        <v>8.1873256213460005E-2</v>
      </c>
      <c r="AJ12" s="9">
        <v>4.9006664585929997E-2</v>
      </c>
      <c r="AK12" s="9">
        <v>0.1376783720344</v>
      </c>
      <c r="AL12" s="9">
        <v>0.18789916534500001</v>
      </c>
      <c r="AM12" s="9">
        <v>8.8644542104600002E-2</v>
      </c>
      <c r="AN12" s="9">
        <v>6.3540170359079995E-2</v>
      </c>
      <c r="AO12" s="9">
        <v>0</v>
      </c>
      <c r="AP12" s="9">
        <v>2.4876059850639998E-2</v>
      </c>
      <c r="AQ12" s="9">
        <v>0</v>
      </c>
      <c r="AR12" s="9">
        <v>5.3289772911589997E-2</v>
      </c>
      <c r="AS12" s="8"/>
    </row>
    <row r="13" spans="1:45" x14ac:dyDescent="0.2">
      <c r="A13" s="24"/>
      <c r="B13" s="24"/>
      <c r="C13" s="10">
        <v>59</v>
      </c>
      <c r="D13" s="10">
        <v>2</v>
      </c>
      <c r="E13" s="10">
        <v>10</v>
      </c>
      <c r="F13" s="10">
        <v>9</v>
      </c>
      <c r="G13" s="10">
        <v>10</v>
      </c>
      <c r="H13" s="10">
        <v>28</v>
      </c>
      <c r="I13" s="10">
        <v>29</v>
      </c>
      <c r="J13" s="10">
        <v>28</v>
      </c>
      <c r="K13" s="10">
        <v>27</v>
      </c>
      <c r="L13" s="10">
        <v>23</v>
      </c>
      <c r="M13" s="10">
        <v>6</v>
      </c>
      <c r="N13" s="10">
        <v>3</v>
      </c>
      <c r="O13" s="10">
        <v>6</v>
      </c>
      <c r="P13" s="10">
        <v>4</v>
      </c>
      <c r="Q13" s="10">
        <v>9</v>
      </c>
      <c r="R13" s="10">
        <v>9</v>
      </c>
      <c r="S13" s="10">
        <v>8</v>
      </c>
      <c r="T13" s="10">
        <v>8</v>
      </c>
      <c r="U13" s="10">
        <v>15</v>
      </c>
      <c r="V13" s="10">
        <v>8</v>
      </c>
      <c r="W13" s="10">
        <v>5</v>
      </c>
      <c r="X13" s="10">
        <v>0</v>
      </c>
      <c r="Y13" s="10">
        <v>13</v>
      </c>
      <c r="Z13" s="10">
        <v>8</v>
      </c>
      <c r="AA13" s="10">
        <v>6</v>
      </c>
      <c r="AB13" s="10">
        <v>19</v>
      </c>
      <c r="AC13" s="10">
        <v>5</v>
      </c>
      <c r="AD13" s="10">
        <v>8</v>
      </c>
      <c r="AE13" s="10">
        <v>11</v>
      </c>
      <c r="AF13" s="10">
        <v>18</v>
      </c>
      <c r="AG13" s="10">
        <v>14</v>
      </c>
      <c r="AH13" s="10">
        <v>3</v>
      </c>
      <c r="AI13" s="10">
        <v>13</v>
      </c>
      <c r="AJ13" s="10">
        <v>3</v>
      </c>
      <c r="AK13" s="10">
        <v>2</v>
      </c>
      <c r="AL13" s="10">
        <v>6</v>
      </c>
      <c r="AM13" s="10">
        <v>9</v>
      </c>
      <c r="AN13" s="10">
        <v>3</v>
      </c>
      <c r="AO13" s="10">
        <v>0</v>
      </c>
      <c r="AP13" s="10">
        <v>1</v>
      </c>
      <c r="AQ13" s="10">
        <v>0</v>
      </c>
      <c r="AR13" s="10">
        <v>22</v>
      </c>
      <c r="AS13" s="8"/>
    </row>
    <row r="14" spans="1:45" x14ac:dyDescent="0.2">
      <c r="A14" s="24"/>
      <c r="B14" s="24"/>
      <c r="C14" s="11" t="s">
        <v>118</v>
      </c>
      <c r="D14" s="11"/>
      <c r="E14" s="11"/>
      <c r="F14" s="11"/>
      <c r="G14" s="11"/>
      <c r="H14" s="11"/>
      <c r="I14" s="11"/>
      <c r="J14" s="11"/>
      <c r="K14" s="11"/>
      <c r="L14" s="11"/>
      <c r="M14" s="11"/>
      <c r="N14" s="12" t="s">
        <v>284</v>
      </c>
      <c r="O14" s="11"/>
      <c r="P14" s="11"/>
      <c r="Q14" s="11"/>
      <c r="R14" s="11"/>
      <c r="S14" s="11"/>
      <c r="T14" s="11"/>
      <c r="U14" s="11"/>
      <c r="V14" s="11"/>
      <c r="W14" s="11"/>
      <c r="X14" s="11"/>
      <c r="Y14" s="11"/>
      <c r="Z14" s="11"/>
      <c r="AA14" s="11"/>
      <c r="AB14" s="11"/>
      <c r="AC14" s="11"/>
      <c r="AD14" s="11"/>
      <c r="AE14" s="11"/>
      <c r="AF14" s="11"/>
      <c r="AG14" s="11"/>
      <c r="AH14" s="12" t="s">
        <v>555</v>
      </c>
      <c r="AI14" s="11"/>
      <c r="AJ14" s="11"/>
      <c r="AK14" s="11"/>
      <c r="AL14" s="11"/>
      <c r="AM14" s="11"/>
      <c r="AN14" s="11"/>
      <c r="AO14" s="11"/>
      <c r="AP14" s="11"/>
      <c r="AQ14" s="11"/>
      <c r="AR14" s="11"/>
      <c r="AS14" s="8"/>
    </row>
    <row r="15" spans="1:45" x14ac:dyDescent="0.2">
      <c r="A15" s="26"/>
      <c r="B15" s="23" t="s">
        <v>556</v>
      </c>
      <c r="C15" s="9">
        <v>0.14686904206000001</v>
      </c>
      <c r="D15" s="9">
        <v>0.18622962744749999</v>
      </c>
      <c r="E15" s="9">
        <v>0.1602862847514</v>
      </c>
      <c r="F15" s="9">
        <v>0.1311200614385</v>
      </c>
      <c r="G15" s="9">
        <v>0.13864256392140001</v>
      </c>
      <c r="H15" s="9">
        <v>0.1299526195846</v>
      </c>
      <c r="I15" s="9">
        <v>0.14867137929429999</v>
      </c>
      <c r="J15" s="9">
        <v>0.14530138031199999</v>
      </c>
      <c r="K15" s="9">
        <v>0.13391836594600001</v>
      </c>
      <c r="L15" s="9">
        <v>0.2117632275612</v>
      </c>
      <c r="M15" s="9">
        <v>8.2542312049590005E-2</v>
      </c>
      <c r="N15" s="9">
        <v>0</v>
      </c>
      <c r="O15" s="9">
        <v>0.1636461342694</v>
      </c>
      <c r="P15" s="9">
        <v>0.33767963594740003</v>
      </c>
      <c r="Q15" s="9">
        <v>0.1577467492813</v>
      </c>
      <c r="R15" s="9">
        <v>0.1558116915453</v>
      </c>
      <c r="S15" s="9">
        <v>0.13797047910560001</v>
      </c>
      <c r="T15" s="9">
        <v>8.9844409070470005E-2</v>
      </c>
      <c r="U15" s="9">
        <v>0.1343599716952</v>
      </c>
      <c r="V15" s="9">
        <v>0.18239194800190001</v>
      </c>
      <c r="W15" s="9">
        <v>2.4584616099580001E-2</v>
      </c>
      <c r="X15" s="9">
        <v>5.6494251703550012E-2</v>
      </c>
      <c r="Y15" s="9">
        <v>0.21394722680360001</v>
      </c>
      <c r="Z15" s="9">
        <v>0.1672451743991</v>
      </c>
      <c r="AA15" s="9">
        <v>0.16242259095879999</v>
      </c>
      <c r="AB15" s="9">
        <v>0.11879752268630001</v>
      </c>
      <c r="AC15" s="9">
        <v>0.26702154859209998</v>
      </c>
      <c r="AD15" s="9">
        <v>8.4083014994909999E-2</v>
      </c>
      <c r="AE15" s="9">
        <v>0.16405633674930001</v>
      </c>
      <c r="AF15" s="9">
        <v>0.15127409005110001</v>
      </c>
      <c r="AG15" s="9">
        <v>0.13247518153410001</v>
      </c>
      <c r="AH15" s="9">
        <v>0.16044928048250001</v>
      </c>
      <c r="AI15" s="9">
        <v>0.19433485094639999</v>
      </c>
      <c r="AJ15" s="9">
        <v>0.2321191500266</v>
      </c>
      <c r="AK15" s="9">
        <v>4.856828235282E-2</v>
      </c>
      <c r="AL15" s="9">
        <v>3.4483137423819997E-2</v>
      </c>
      <c r="AM15" s="9">
        <v>7.8641240288600006E-2</v>
      </c>
      <c r="AN15" s="9">
        <v>0.15740802138859999</v>
      </c>
      <c r="AO15" s="9">
        <v>0</v>
      </c>
      <c r="AP15" s="9">
        <v>0.11708154969990001</v>
      </c>
      <c r="AQ15" s="9">
        <v>0.56807185833109997</v>
      </c>
      <c r="AR15" s="9">
        <v>0.14327208548609999</v>
      </c>
      <c r="AS15" s="8"/>
    </row>
    <row r="16" spans="1:45" x14ac:dyDescent="0.2">
      <c r="A16" s="24"/>
      <c r="B16" s="24"/>
      <c r="C16" s="10">
        <v>103</v>
      </c>
      <c r="D16" s="10">
        <v>14</v>
      </c>
      <c r="E16" s="10">
        <v>17</v>
      </c>
      <c r="F16" s="10">
        <v>15</v>
      </c>
      <c r="G16" s="10">
        <v>20</v>
      </c>
      <c r="H16" s="10">
        <v>35</v>
      </c>
      <c r="I16" s="10">
        <v>55</v>
      </c>
      <c r="J16" s="10">
        <v>47</v>
      </c>
      <c r="K16" s="10">
        <v>46</v>
      </c>
      <c r="L16" s="10">
        <v>45</v>
      </c>
      <c r="M16" s="10">
        <v>12</v>
      </c>
      <c r="N16" s="10">
        <v>0</v>
      </c>
      <c r="O16" s="10">
        <v>8</v>
      </c>
      <c r="P16" s="10">
        <v>13</v>
      </c>
      <c r="Q16" s="10">
        <v>20</v>
      </c>
      <c r="R16" s="10">
        <v>12</v>
      </c>
      <c r="S16" s="10">
        <v>13</v>
      </c>
      <c r="T16" s="10">
        <v>16</v>
      </c>
      <c r="U16" s="10">
        <v>21</v>
      </c>
      <c r="V16" s="10">
        <v>11</v>
      </c>
      <c r="W16" s="10">
        <v>2</v>
      </c>
      <c r="X16" s="10">
        <v>3</v>
      </c>
      <c r="Y16" s="10">
        <v>25</v>
      </c>
      <c r="Z16" s="10">
        <v>18</v>
      </c>
      <c r="AA16" s="10">
        <v>14</v>
      </c>
      <c r="AB16" s="10">
        <v>30</v>
      </c>
      <c r="AC16" s="10">
        <v>10</v>
      </c>
      <c r="AD16" s="10">
        <v>12</v>
      </c>
      <c r="AE16" s="10">
        <v>20</v>
      </c>
      <c r="AF16" s="10">
        <v>36</v>
      </c>
      <c r="AG16" s="10">
        <v>24</v>
      </c>
      <c r="AH16" s="10">
        <v>1</v>
      </c>
      <c r="AI16" s="10">
        <v>29</v>
      </c>
      <c r="AJ16" s="10">
        <v>5</v>
      </c>
      <c r="AK16" s="10">
        <v>1</v>
      </c>
      <c r="AL16" s="10">
        <v>1</v>
      </c>
      <c r="AM16" s="10">
        <v>10</v>
      </c>
      <c r="AN16" s="10">
        <v>6</v>
      </c>
      <c r="AO16" s="10">
        <v>0</v>
      </c>
      <c r="AP16" s="10">
        <v>4</v>
      </c>
      <c r="AQ16" s="10">
        <v>2</v>
      </c>
      <c r="AR16" s="10">
        <v>45</v>
      </c>
      <c r="AS16" s="8"/>
    </row>
    <row r="17" spans="1:45" x14ac:dyDescent="0.2">
      <c r="A17" s="24"/>
      <c r="B17" s="24"/>
      <c r="C17" s="11" t="s">
        <v>118</v>
      </c>
      <c r="D17" s="11"/>
      <c r="E17" s="11"/>
      <c r="F17" s="11"/>
      <c r="G17" s="11"/>
      <c r="H17" s="11"/>
      <c r="I17" s="11"/>
      <c r="J17" s="11"/>
      <c r="K17" s="11"/>
      <c r="L17" s="12" t="s">
        <v>202</v>
      </c>
      <c r="M17" s="11"/>
      <c r="N17" s="11"/>
      <c r="O17" s="11"/>
      <c r="P17" s="12" t="s">
        <v>171</v>
      </c>
      <c r="Q17" s="11"/>
      <c r="R17" s="11"/>
      <c r="S17" s="11"/>
      <c r="T17" s="11"/>
      <c r="U17" s="11"/>
      <c r="V17" s="11"/>
      <c r="W17" s="11"/>
      <c r="X17" s="11"/>
      <c r="Y17" s="12" t="s">
        <v>125</v>
      </c>
      <c r="Z17" s="11"/>
      <c r="AA17" s="11"/>
      <c r="AB17" s="11"/>
      <c r="AC17" s="11"/>
      <c r="AD17" s="11"/>
      <c r="AE17" s="11"/>
      <c r="AF17" s="11"/>
      <c r="AG17" s="11"/>
      <c r="AH17" s="11"/>
      <c r="AI17" s="11"/>
      <c r="AJ17" s="11"/>
      <c r="AK17" s="11"/>
      <c r="AL17" s="11"/>
      <c r="AM17" s="11"/>
      <c r="AN17" s="11"/>
      <c r="AO17" s="11"/>
      <c r="AP17" s="11"/>
      <c r="AQ17" s="11"/>
      <c r="AR17" s="11"/>
      <c r="AS17" s="8"/>
    </row>
    <row r="18" spans="1:45" x14ac:dyDescent="0.2">
      <c r="A18" s="26"/>
      <c r="B18" s="23" t="s">
        <v>557</v>
      </c>
      <c r="C18" s="9">
        <v>0.1347426381214</v>
      </c>
      <c r="D18" s="9">
        <v>0.12542341551139999</v>
      </c>
      <c r="E18" s="9">
        <v>0.1090335989217</v>
      </c>
      <c r="F18" s="9">
        <v>0.13056466298860001</v>
      </c>
      <c r="G18" s="9">
        <v>0.1826585418511</v>
      </c>
      <c r="H18" s="9">
        <v>0.12845356403300001</v>
      </c>
      <c r="I18" s="9">
        <v>0.14046795121809999</v>
      </c>
      <c r="J18" s="9">
        <v>0.12837031614989999</v>
      </c>
      <c r="K18" s="9">
        <v>0.1438055994519</v>
      </c>
      <c r="L18" s="9">
        <v>0.12684054249189999</v>
      </c>
      <c r="M18" s="9">
        <v>0.13623401120129999</v>
      </c>
      <c r="N18" s="9">
        <v>0</v>
      </c>
      <c r="O18" s="9">
        <v>0.1218311831578</v>
      </c>
      <c r="P18" s="9">
        <v>0.25576502349469998</v>
      </c>
      <c r="Q18" s="9">
        <v>6.7415883980499997E-2</v>
      </c>
      <c r="R18" s="9">
        <v>0.10576646182920001</v>
      </c>
      <c r="S18" s="9">
        <v>0.14710790518899999</v>
      </c>
      <c r="T18" s="9">
        <v>0.1170796842916</v>
      </c>
      <c r="U18" s="9">
        <v>0.208373151142</v>
      </c>
      <c r="V18" s="9">
        <v>9.6452716051999995E-2</v>
      </c>
      <c r="W18" s="9">
        <v>9.7175232289219995E-2</v>
      </c>
      <c r="X18" s="9">
        <v>0.1748291687894</v>
      </c>
      <c r="Y18" s="9">
        <v>0.14599616511300001</v>
      </c>
      <c r="Z18" s="9">
        <v>0.13580829871559999</v>
      </c>
      <c r="AA18" s="9">
        <v>0.1126974371298</v>
      </c>
      <c r="AB18" s="9">
        <v>0.14370898885540001</v>
      </c>
      <c r="AC18" s="9">
        <v>4.4776605981679998E-2</v>
      </c>
      <c r="AD18" s="9">
        <v>0.1670833003105</v>
      </c>
      <c r="AE18" s="9">
        <v>0.1187899519615</v>
      </c>
      <c r="AF18" s="9">
        <v>0.16302552624050001</v>
      </c>
      <c r="AG18" s="9">
        <v>0.1195217465534</v>
      </c>
      <c r="AH18" s="9">
        <v>0</v>
      </c>
      <c r="AI18" s="9">
        <v>9.3243984073640013E-2</v>
      </c>
      <c r="AJ18" s="9">
        <v>0.1535493638604</v>
      </c>
      <c r="AK18" s="9">
        <v>0.15279543027709999</v>
      </c>
      <c r="AL18" s="9">
        <v>0.23270248484219999</v>
      </c>
      <c r="AM18" s="9">
        <v>0.2328223753676</v>
      </c>
      <c r="AN18" s="9">
        <v>0.13257087687710001</v>
      </c>
      <c r="AO18" s="9">
        <v>0</v>
      </c>
      <c r="AP18" s="9">
        <v>3.3062610757329997E-2</v>
      </c>
      <c r="AQ18" s="9">
        <v>0</v>
      </c>
      <c r="AR18" s="9">
        <v>0.1219451297311</v>
      </c>
      <c r="AS18" s="8"/>
    </row>
    <row r="19" spans="1:45" x14ac:dyDescent="0.2">
      <c r="A19" s="24"/>
      <c r="B19" s="24"/>
      <c r="C19" s="10">
        <v>95</v>
      </c>
      <c r="D19" s="10">
        <v>8</v>
      </c>
      <c r="E19" s="10">
        <v>17</v>
      </c>
      <c r="F19" s="10">
        <v>16</v>
      </c>
      <c r="G19" s="10">
        <v>28</v>
      </c>
      <c r="H19" s="10">
        <v>26</v>
      </c>
      <c r="I19" s="10">
        <v>53</v>
      </c>
      <c r="J19" s="10">
        <v>41</v>
      </c>
      <c r="K19" s="10">
        <v>47</v>
      </c>
      <c r="L19" s="10">
        <v>29</v>
      </c>
      <c r="M19" s="10">
        <v>18</v>
      </c>
      <c r="N19" s="10">
        <v>0</v>
      </c>
      <c r="O19" s="10">
        <v>8</v>
      </c>
      <c r="P19" s="10">
        <v>7</v>
      </c>
      <c r="Q19" s="10">
        <v>11</v>
      </c>
      <c r="R19" s="10">
        <v>11</v>
      </c>
      <c r="S19" s="10">
        <v>15</v>
      </c>
      <c r="T19" s="10">
        <v>18</v>
      </c>
      <c r="U19" s="10">
        <v>25</v>
      </c>
      <c r="V19" s="10">
        <v>4</v>
      </c>
      <c r="W19" s="10">
        <v>5</v>
      </c>
      <c r="X19" s="10">
        <v>6</v>
      </c>
      <c r="Y19" s="10">
        <v>15</v>
      </c>
      <c r="Z19" s="10">
        <v>17</v>
      </c>
      <c r="AA19" s="10">
        <v>10</v>
      </c>
      <c r="AB19" s="10">
        <v>38</v>
      </c>
      <c r="AC19" s="10">
        <v>2</v>
      </c>
      <c r="AD19" s="10">
        <v>17</v>
      </c>
      <c r="AE19" s="10">
        <v>14</v>
      </c>
      <c r="AF19" s="10">
        <v>42</v>
      </c>
      <c r="AG19" s="10">
        <v>20</v>
      </c>
      <c r="AH19" s="10">
        <v>0</v>
      </c>
      <c r="AI19" s="10">
        <v>12</v>
      </c>
      <c r="AJ19" s="10">
        <v>7</v>
      </c>
      <c r="AK19" s="10">
        <v>3</v>
      </c>
      <c r="AL19" s="10">
        <v>7</v>
      </c>
      <c r="AM19" s="10">
        <v>15</v>
      </c>
      <c r="AN19" s="10">
        <v>4</v>
      </c>
      <c r="AO19" s="10">
        <v>0</v>
      </c>
      <c r="AP19" s="10">
        <v>2</v>
      </c>
      <c r="AQ19" s="10">
        <v>0</v>
      </c>
      <c r="AR19" s="10">
        <v>45</v>
      </c>
      <c r="AS19" s="8"/>
    </row>
    <row r="20" spans="1:45" x14ac:dyDescent="0.2">
      <c r="A20" s="24"/>
      <c r="B20" s="24"/>
      <c r="C20" s="11" t="s">
        <v>118</v>
      </c>
      <c r="D20" s="11"/>
      <c r="E20" s="11"/>
      <c r="F20" s="11"/>
      <c r="G20" s="11"/>
      <c r="H20" s="11"/>
      <c r="I20" s="11"/>
      <c r="J20" s="11"/>
      <c r="K20" s="11"/>
      <c r="L20" s="11"/>
      <c r="M20" s="11"/>
      <c r="N20" s="11"/>
      <c r="O20" s="11"/>
      <c r="P20" s="11"/>
      <c r="Q20" s="11"/>
      <c r="R20" s="11"/>
      <c r="S20" s="11"/>
      <c r="T20" s="11"/>
      <c r="U20" s="12" t="s">
        <v>202</v>
      </c>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8"/>
    </row>
    <row r="21" spans="1:45" x14ac:dyDescent="0.2">
      <c r="A21" s="26"/>
      <c r="B21" s="23" t="s">
        <v>558</v>
      </c>
      <c r="C21" s="9">
        <v>0.1177041553734</v>
      </c>
      <c r="D21" s="9">
        <v>0.172123800253</v>
      </c>
      <c r="E21" s="9">
        <v>0.15922988632570001</v>
      </c>
      <c r="F21" s="9">
        <v>8.7028972230800014E-2</v>
      </c>
      <c r="G21" s="9">
        <v>0.1104993758205</v>
      </c>
      <c r="H21" s="9">
        <v>8.6580435023590002E-2</v>
      </c>
      <c r="I21" s="9">
        <v>0.10845585041230001</v>
      </c>
      <c r="J21" s="9">
        <v>0.12528013431769999</v>
      </c>
      <c r="K21" s="9">
        <v>0.1090053609461</v>
      </c>
      <c r="L21" s="9">
        <v>0.12200237127620001</v>
      </c>
      <c r="M21" s="9">
        <v>0.13889055509629999</v>
      </c>
      <c r="N21" s="9">
        <v>0</v>
      </c>
      <c r="O21" s="9">
        <v>0.12526404948799999</v>
      </c>
      <c r="P21" s="9">
        <v>7.4865314385280005E-2</v>
      </c>
      <c r="Q21" s="9">
        <v>0.13332904449300001</v>
      </c>
      <c r="R21" s="9">
        <v>0.1029334669567</v>
      </c>
      <c r="S21" s="9">
        <v>8.8340308854820013E-2</v>
      </c>
      <c r="T21" s="9">
        <v>0.109515835858</v>
      </c>
      <c r="U21" s="9">
        <v>0.15898742605710001</v>
      </c>
      <c r="V21" s="9">
        <v>0.11962978912820001</v>
      </c>
      <c r="W21" s="9">
        <v>0.10339698498829999</v>
      </c>
      <c r="X21" s="9">
        <v>8.5706190364349996E-2</v>
      </c>
      <c r="Y21" s="9">
        <v>5.0954908930059988E-2</v>
      </c>
      <c r="Z21" s="9">
        <v>0.14080477720779999</v>
      </c>
      <c r="AA21" s="9">
        <v>0.15575938559499999</v>
      </c>
      <c r="AB21" s="9">
        <v>0.14226469369559999</v>
      </c>
      <c r="AC21" s="9">
        <v>0.14678580311700001</v>
      </c>
      <c r="AD21" s="9">
        <v>8.9213850654669996E-2</v>
      </c>
      <c r="AE21" s="9">
        <v>7.9702587534170005E-2</v>
      </c>
      <c r="AF21" s="9">
        <v>0.1183284682244</v>
      </c>
      <c r="AG21" s="9">
        <v>0.16533829927890001</v>
      </c>
      <c r="AH21" s="9">
        <v>0</v>
      </c>
      <c r="AI21" s="9">
        <v>0.1059981844514</v>
      </c>
      <c r="AJ21" s="9">
        <v>3.5878859389020003E-2</v>
      </c>
      <c r="AK21" s="9">
        <v>3.385283413344E-2</v>
      </c>
      <c r="AL21" s="9">
        <v>3.2754262747559999E-2</v>
      </c>
      <c r="AM21" s="9">
        <v>8.0367615217859997E-2</v>
      </c>
      <c r="AN21" s="9">
        <v>0.1423092657834</v>
      </c>
      <c r="AO21" s="9">
        <v>0</v>
      </c>
      <c r="AP21" s="9">
        <v>0.2092698922456</v>
      </c>
      <c r="AQ21" s="9">
        <v>0</v>
      </c>
      <c r="AR21" s="9">
        <v>0.1501010333691</v>
      </c>
      <c r="AS21" s="8"/>
    </row>
    <row r="22" spans="1:45" x14ac:dyDescent="0.2">
      <c r="A22" s="24"/>
      <c r="B22" s="24"/>
      <c r="C22" s="10">
        <v>93</v>
      </c>
      <c r="D22" s="10">
        <v>10</v>
      </c>
      <c r="E22" s="10">
        <v>21</v>
      </c>
      <c r="F22" s="10">
        <v>19</v>
      </c>
      <c r="G22" s="10">
        <v>18</v>
      </c>
      <c r="H22" s="10">
        <v>24</v>
      </c>
      <c r="I22" s="10">
        <v>47</v>
      </c>
      <c r="J22" s="10">
        <v>44</v>
      </c>
      <c r="K22" s="10">
        <v>41</v>
      </c>
      <c r="L22" s="10">
        <v>32</v>
      </c>
      <c r="M22" s="10">
        <v>19</v>
      </c>
      <c r="N22" s="10">
        <v>0</v>
      </c>
      <c r="O22" s="10">
        <v>7</v>
      </c>
      <c r="P22" s="10">
        <v>2</v>
      </c>
      <c r="Q22" s="10">
        <v>21</v>
      </c>
      <c r="R22" s="10">
        <v>9</v>
      </c>
      <c r="S22" s="10">
        <v>14</v>
      </c>
      <c r="T22" s="10">
        <v>22</v>
      </c>
      <c r="U22" s="10">
        <v>18</v>
      </c>
      <c r="V22" s="10">
        <v>8</v>
      </c>
      <c r="W22" s="10">
        <v>6</v>
      </c>
      <c r="X22" s="10">
        <v>2</v>
      </c>
      <c r="Y22" s="10">
        <v>7</v>
      </c>
      <c r="Z22" s="10">
        <v>19</v>
      </c>
      <c r="AA22" s="10">
        <v>10</v>
      </c>
      <c r="AB22" s="10">
        <v>41</v>
      </c>
      <c r="AC22" s="10">
        <v>6</v>
      </c>
      <c r="AD22" s="10">
        <v>10</v>
      </c>
      <c r="AE22" s="10">
        <v>13</v>
      </c>
      <c r="AF22" s="10">
        <v>34</v>
      </c>
      <c r="AG22" s="10">
        <v>30</v>
      </c>
      <c r="AH22" s="10">
        <v>0</v>
      </c>
      <c r="AI22" s="10">
        <v>19</v>
      </c>
      <c r="AJ22" s="10">
        <v>3</v>
      </c>
      <c r="AK22" s="10">
        <v>1</v>
      </c>
      <c r="AL22" s="10">
        <v>1</v>
      </c>
      <c r="AM22" s="10">
        <v>10</v>
      </c>
      <c r="AN22" s="10">
        <v>5</v>
      </c>
      <c r="AO22" s="10">
        <v>0</v>
      </c>
      <c r="AP22" s="10">
        <v>4</v>
      </c>
      <c r="AQ22" s="10">
        <v>0</v>
      </c>
      <c r="AR22" s="10">
        <v>50</v>
      </c>
      <c r="AS22" s="8"/>
    </row>
    <row r="23" spans="1:45" x14ac:dyDescent="0.2">
      <c r="A23" s="24"/>
      <c r="B23" s="24"/>
      <c r="C23" s="11" t="s">
        <v>118</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8"/>
    </row>
    <row r="24" spans="1:45" x14ac:dyDescent="0.2">
      <c r="A24" s="26"/>
      <c r="B24" s="23" t="s">
        <v>559</v>
      </c>
      <c r="C24" s="9">
        <v>7.1036540710820009E-2</v>
      </c>
      <c r="D24" s="9">
        <v>3.118315650309E-2</v>
      </c>
      <c r="E24" s="9">
        <v>7.8186983811389998E-2</v>
      </c>
      <c r="F24" s="9">
        <v>6.1246751854389998E-2</v>
      </c>
      <c r="G24" s="9">
        <v>7.4245979352670008E-2</v>
      </c>
      <c r="H24" s="9">
        <v>9.2665345149979997E-2</v>
      </c>
      <c r="I24" s="9">
        <v>6.5728536109479999E-2</v>
      </c>
      <c r="J24" s="9">
        <v>7.8811141701440005E-2</v>
      </c>
      <c r="K24" s="9">
        <v>0.1044578832964</v>
      </c>
      <c r="L24" s="9">
        <v>5.5325810990619999E-2</v>
      </c>
      <c r="M24" s="9">
        <v>2.0732085238259999E-2</v>
      </c>
      <c r="N24" s="9">
        <v>0</v>
      </c>
      <c r="O24" s="9">
        <v>3.7044404176460002E-2</v>
      </c>
      <c r="P24" s="9">
        <v>0</v>
      </c>
      <c r="Q24" s="9">
        <v>7.0360547323080003E-2</v>
      </c>
      <c r="R24" s="9">
        <v>9.0064221084780002E-2</v>
      </c>
      <c r="S24" s="9">
        <v>9.0921456799000003E-2</v>
      </c>
      <c r="T24" s="9">
        <v>8.4817847847580008E-2</v>
      </c>
      <c r="U24" s="9">
        <v>6.4717058812140002E-2</v>
      </c>
      <c r="V24" s="9">
        <v>5.9174594476689997E-2</v>
      </c>
      <c r="W24" s="9">
        <v>5.6005687734020003E-2</v>
      </c>
      <c r="X24" s="9">
        <v>0.11297590376739999</v>
      </c>
      <c r="Y24" s="9">
        <v>5.8407099044169998E-2</v>
      </c>
      <c r="Z24" s="9">
        <v>5.5186234645199998E-2</v>
      </c>
      <c r="AA24" s="9">
        <v>6.0082580913939997E-2</v>
      </c>
      <c r="AB24" s="9">
        <v>9.1694590555649991E-2</v>
      </c>
      <c r="AC24" s="9">
        <v>1.832247585305E-2</v>
      </c>
      <c r="AD24" s="9">
        <v>5.8798891597090001E-2</v>
      </c>
      <c r="AE24" s="9">
        <v>6.2877009047030002E-2</v>
      </c>
      <c r="AF24" s="9">
        <v>0.1066473657957</v>
      </c>
      <c r="AG24" s="9">
        <v>5.3990008702679997E-2</v>
      </c>
      <c r="AH24" s="9">
        <v>0</v>
      </c>
      <c r="AI24" s="9">
        <v>5.2746823238430003E-2</v>
      </c>
      <c r="AJ24" s="9">
        <v>0</v>
      </c>
      <c r="AK24" s="9">
        <v>0</v>
      </c>
      <c r="AL24" s="9">
        <v>7.6017708548589996E-2</v>
      </c>
      <c r="AM24" s="9">
        <v>6.0701220351850001E-2</v>
      </c>
      <c r="AN24" s="9">
        <v>4.9336241494730003E-2</v>
      </c>
      <c r="AO24" s="9">
        <v>0</v>
      </c>
      <c r="AP24" s="9">
        <v>0.12807299789009999</v>
      </c>
      <c r="AQ24" s="9">
        <v>0</v>
      </c>
      <c r="AR24" s="9">
        <v>9.5135604594049988E-2</v>
      </c>
      <c r="AS24" s="8"/>
    </row>
    <row r="25" spans="1:45" x14ac:dyDescent="0.2">
      <c r="A25" s="24"/>
      <c r="B25" s="24"/>
      <c r="C25" s="10">
        <v>63</v>
      </c>
      <c r="D25" s="10">
        <v>3</v>
      </c>
      <c r="E25" s="10">
        <v>13</v>
      </c>
      <c r="F25" s="10">
        <v>10</v>
      </c>
      <c r="G25" s="10">
        <v>14</v>
      </c>
      <c r="H25" s="10">
        <v>22</v>
      </c>
      <c r="I25" s="10">
        <v>31</v>
      </c>
      <c r="J25" s="10">
        <v>32</v>
      </c>
      <c r="K25" s="10">
        <v>41</v>
      </c>
      <c r="L25" s="10">
        <v>15</v>
      </c>
      <c r="M25" s="10">
        <v>6</v>
      </c>
      <c r="N25" s="10">
        <v>0</v>
      </c>
      <c r="O25" s="10">
        <v>2</v>
      </c>
      <c r="P25" s="10">
        <v>0</v>
      </c>
      <c r="Q25" s="10">
        <v>12</v>
      </c>
      <c r="R25" s="10">
        <v>9</v>
      </c>
      <c r="S25" s="10">
        <v>12</v>
      </c>
      <c r="T25" s="10">
        <v>18</v>
      </c>
      <c r="U25" s="10">
        <v>10</v>
      </c>
      <c r="V25" s="10">
        <v>4</v>
      </c>
      <c r="W25" s="10">
        <v>2</v>
      </c>
      <c r="X25" s="10">
        <v>4</v>
      </c>
      <c r="Y25" s="10">
        <v>9</v>
      </c>
      <c r="Z25" s="10">
        <v>8</v>
      </c>
      <c r="AA25" s="10">
        <v>7</v>
      </c>
      <c r="AB25" s="10">
        <v>29</v>
      </c>
      <c r="AC25" s="10">
        <v>1</v>
      </c>
      <c r="AD25" s="10">
        <v>6</v>
      </c>
      <c r="AE25" s="10">
        <v>12</v>
      </c>
      <c r="AF25" s="10">
        <v>30</v>
      </c>
      <c r="AG25" s="10">
        <v>14</v>
      </c>
      <c r="AH25" s="10">
        <v>0</v>
      </c>
      <c r="AI25" s="10">
        <v>8</v>
      </c>
      <c r="AJ25" s="10">
        <v>0</v>
      </c>
      <c r="AK25" s="10">
        <v>0</v>
      </c>
      <c r="AL25" s="10">
        <v>3</v>
      </c>
      <c r="AM25" s="10">
        <v>7</v>
      </c>
      <c r="AN25" s="10">
        <v>3</v>
      </c>
      <c r="AO25" s="10">
        <v>0</v>
      </c>
      <c r="AP25" s="10">
        <v>4</v>
      </c>
      <c r="AQ25" s="10">
        <v>0</v>
      </c>
      <c r="AR25" s="10">
        <v>38</v>
      </c>
      <c r="AS25" s="8"/>
    </row>
    <row r="26" spans="1:45" x14ac:dyDescent="0.2">
      <c r="A26" s="24"/>
      <c r="B26" s="24"/>
      <c r="C26" s="11" t="s">
        <v>118</v>
      </c>
      <c r="D26" s="11"/>
      <c r="E26" s="11"/>
      <c r="F26" s="11"/>
      <c r="G26" s="11"/>
      <c r="H26" s="11"/>
      <c r="I26" s="11"/>
      <c r="J26" s="11"/>
      <c r="K26" s="12" t="s">
        <v>206</v>
      </c>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8"/>
    </row>
    <row r="27" spans="1:45" x14ac:dyDescent="0.2">
      <c r="A27" s="26"/>
      <c r="B27" s="23" t="s">
        <v>560</v>
      </c>
      <c r="C27" s="9">
        <v>0.21484643527479999</v>
      </c>
      <c r="D27" s="9">
        <v>6.4312549331859994E-2</v>
      </c>
      <c r="E27" s="9">
        <v>0.3136806471936</v>
      </c>
      <c r="F27" s="9">
        <v>0.32961603193639999</v>
      </c>
      <c r="G27" s="9">
        <v>0.2802317002718</v>
      </c>
      <c r="H27" s="9">
        <v>0.13755112884539999</v>
      </c>
      <c r="I27" s="9">
        <v>0.20311069213249999</v>
      </c>
      <c r="J27" s="9">
        <v>0.2333829875332</v>
      </c>
      <c r="K27" s="9">
        <v>0.2252259160192</v>
      </c>
      <c r="L27" s="9">
        <v>0.18841996041199999</v>
      </c>
      <c r="M27" s="9">
        <v>0.25095428469410003</v>
      </c>
      <c r="N27" s="9">
        <v>7.4878499590679992E-2</v>
      </c>
      <c r="O27" s="9">
        <v>1.9390654062559999E-2</v>
      </c>
      <c r="P27" s="9">
        <v>0</v>
      </c>
      <c r="Q27" s="9">
        <v>0.27847500640189998</v>
      </c>
      <c r="R27" s="9">
        <v>0.1371805590962</v>
      </c>
      <c r="S27" s="9">
        <v>0.27878817244870002</v>
      </c>
      <c r="T27" s="9">
        <v>0.36812450195379998</v>
      </c>
      <c r="U27" s="9">
        <v>0.1269011907024</v>
      </c>
      <c r="V27" s="9">
        <v>0.1652554767745</v>
      </c>
      <c r="W27" s="9">
        <v>0.164741804676</v>
      </c>
      <c r="X27" s="9">
        <v>0.19304919993530001</v>
      </c>
      <c r="Y27" s="9">
        <v>0.15768183615789999</v>
      </c>
      <c r="Z27" s="9">
        <v>0.23371085318939999</v>
      </c>
      <c r="AA27" s="9">
        <v>0.1676074279923</v>
      </c>
      <c r="AB27" s="9">
        <v>0.28008037733039998</v>
      </c>
      <c r="AC27" s="9">
        <v>5.2952530315889999E-2</v>
      </c>
      <c r="AD27" s="9">
        <v>0.21902890346029999</v>
      </c>
      <c r="AE27" s="9">
        <v>0.1585992963159</v>
      </c>
      <c r="AF27" s="9">
        <v>0.2376563490718</v>
      </c>
      <c r="AG27" s="9">
        <v>0.28267835157429999</v>
      </c>
      <c r="AH27" s="9">
        <v>0</v>
      </c>
      <c r="AI27" s="9">
        <v>0.2346081043879</v>
      </c>
      <c r="AJ27" s="9">
        <v>3.9898794726069997E-2</v>
      </c>
      <c r="AK27" s="9">
        <v>0.25900367044950001</v>
      </c>
      <c r="AL27" s="9">
        <v>0.10893248350239999</v>
      </c>
      <c r="AM27" s="9">
        <v>0.18138727294490001</v>
      </c>
      <c r="AN27" s="9">
        <v>0.23814741704860001</v>
      </c>
      <c r="AO27" s="9">
        <v>0.51605641684070003</v>
      </c>
      <c r="AP27" s="9">
        <v>0.1568493647757</v>
      </c>
      <c r="AQ27" s="9">
        <v>0.1538111847767</v>
      </c>
      <c r="AR27" s="9">
        <v>0.24929511690709999</v>
      </c>
      <c r="AS27" s="8"/>
    </row>
    <row r="28" spans="1:45" x14ac:dyDescent="0.2">
      <c r="A28" s="24"/>
      <c r="B28" s="24"/>
      <c r="C28" s="10">
        <v>171</v>
      </c>
      <c r="D28" s="10">
        <v>7</v>
      </c>
      <c r="E28" s="10">
        <v>43</v>
      </c>
      <c r="F28" s="10">
        <v>42</v>
      </c>
      <c r="G28" s="10">
        <v>43</v>
      </c>
      <c r="H28" s="10">
        <v>34</v>
      </c>
      <c r="I28" s="10">
        <v>95</v>
      </c>
      <c r="J28" s="10">
        <v>76</v>
      </c>
      <c r="K28" s="10">
        <v>89</v>
      </c>
      <c r="L28" s="10">
        <v>51</v>
      </c>
      <c r="M28" s="10">
        <v>30</v>
      </c>
      <c r="N28" s="10">
        <v>1</v>
      </c>
      <c r="O28" s="10">
        <v>2</v>
      </c>
      <c r="P28" s="10">
        <v>0</v>
      </c>
      <c r="Q28" s="10">
        <v>46</v>
      </c>
      <c r="R28" s="10">
        <v>13</v>
      </c>
      <c r="S28" s="10">
        <v>32</v>
      </c>
      <c r="T28" s="10">
        <v>60</v>
      </c>
      <c r="U28" s="10">
        <v>18</v>
      </c>
      <c r="V28" s="10">
        <v>8</v>
      </c>
      <c r="W28" s="10">
        <v>8</v>
      </c>
      <c r="X28" s="10">
        <v>7</v>
      </c>
      <c r="Y28" s="10">
        <v>21</v>
      </c>
      <c r="Z28" s="10">
        <v>32</v>
      </c>
      <c r="AA28" s="10">
        <v>13</v>
      </c>
      <c r="AB28" s="10">
        <v>82</v>
      </c>
      <c r="AC28" s="10">
        <v>2</v>
      </c>
      <c r="AD28" s="10">
        <v>20</v>
      </c>
      <c r="AE28" s="10">
        <v>22</v>
      </c>
      <c r="AF28" s="10">
        <v>74</v>
      </c>
      <c r="AG28" s="10">
        <v>53</v>
      </c>
      <c r="AH28" s="10">
        <v>0</v>
      </c>
      <c r="AI28" s="10">
        <v>32</v>
      </c>
      <c r="AJ28" s="10">
        <v>3</v>
      </c>
      <c r="AK28" s="10">
        <v>4</v>
      </c>
      <c r="AL28" s="10">
        <v>4</v>
      </c>
      <c r="AM28" s="10">
        <v>17</v>
      </c>
      <c r="AN28" s="10">
        <v>11</v>
      </c>
      <c r="AO28" s="10">
        <v>2</v>
      </c>
      <c r="AP28" s="10">
        <v>3</v>
      </c>
      <c r="AQ28" s="10">
        <v>2</v>
      </c>
      <c r="AR28" s="10">
        <v>93</v>
      </c>
      <c r="AS28" s="8"/>
    </row>
    <row r="29" spans="1:45" x14ac:dyDescent="0.2">
      <c r="A29" s="24"/>
      <c r="B29" s="24"/>
      <c r="C29" s="11" t="s">
        <v>118</v>
      </c>
      <c r="D29" s="11"/>
      <c r="E29" s="12" t="s">
        <v>299</v>
      </c>
      <c r="F29" s="12" t="s">
        <v>299</v>
      </c>
      <c r="G29" s="12" t="s">
        <v>303</v>
      </c>
      <c r="H29" s="11"/>
      <c r="I29" s="11"/>
      <c r="J29" s="11"/>
      <c r="K29" s="11"/>
      <c r="L29" s="11"/>
      <c r="M29" s="11"/>
      <c r="N29" s="11"/>
      <c r="O29" s="11"/>
      <c r="P29" s="11"/>
      <c r="Q29" s="12" t="s">
        <v>222</v>
      </c>
      <c r="R29" s="11"/>
      <c r="S29" s="12" t="s">
        <v>222</v>
      </c>
      <c r="T29" s="12" t="s">
        <v>561</v>
      </c>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2" t="s">
        <v>125</v>
      </c>
      <c r="AS29" s="8"/>
    </row>
    <row r="30" spans="1:45" x14ac:dyDescent="0.2">
      <c r="A30" s="26"/>
      <c r="B30" s="23" t="s">
        <v>520</v>
      </c>
      <c r="C30" s="9">
        <v>0.1179462072614</v>
      </c>
      <c r="D30" s="9">
        <v>6.4942781324150003E-2</v>
      </c>
      <c r="E30" s="9">
        <v>3.1641098718250001E-2</v>
      </c>
      <c r="F30" s="9">
        <v>0.10827817102990001</v>
      </c>
      <c r="G30" s="9">
        <v>0.10920899950890001</v>
      </c>
      <c r="H30" s="9">
        <v>0.19284865575759999</v>
      </c>
      <c r="I30" s="9">
        <v>0.13427257680740001</v>
      </c>
      <c r="J30" s="9">
        <v>0.1018769219776</v>
      </c>
      <c r="K30" s="9">
        <v>8.8274030695819988E-2</v>
      </c>
      <c r="L30" s="9">
        <v>0.1024122529282</v>
      </c>
      <c r="M30" s="9">
        <v>0.18463325663919999</v>
      </c>
      <c r="N30" s="9">
        <v>0.41188714176500002</v>
      </c>
      <c r="O30" s="9">
        <v>0.1102366831646</v>
      </c>
      <c r="P30" s="9">
        <v>0</v>
      </c>
      <c r="Q30" s="9">
        <v>0.1042255450526</v>
      </c>
      <c r="R30" s="9">
        <v>0.1094864889677</v>
      </c>
      <c r="S30" s="9">
        <v>7.1931456866480004E-2</v>
      </c>
      <c r="T30" s="9">
        <v>0.15544916792249999</v>
      </c>
      <c r="U30" s="9">
        <v>0.17684466479450001</v>
      </c>
      <c r="V30" s="9">
        <v>0.1138815420253</v>
      </c>
      <c r="W30" s="9">
        <v>0.23509721028960001</v>
      </c>
      <c r="X30" s="9">
        <v>0.29164254221640001</v>
      </c>
      <c r="Y30" s="9">
        <v>0.1407472833872</v>
      </c>
      <c r="Z30" s="9">
        <v>0.10179482479929999</v>
      </c>
      <c r="AA30" s="9">
        <v>9.7959371904430007E-2</v>
      </c>
      <c r="AB30" s="9">
        <v>6.4119620858869991E-2</v>
      </c>
      <c r="AC30" s="9">
        <v>0.13700610836909999</v>
      </c>
      <c r="AD30" s="9">
        <v>0.1607744281704</v>
      </c>
      <c r="AE30" s="9">
        <v>0.2231041940265</v>
      </c>
      <c r="AF30" s="9">
        <v>7.3432561456980003E-2</v>
      </c>
      <c r="AG30" s="9">
        <v>4.9767416212740001E-2</v>
      </c>
      <c r="AH30" s="9">
        <v>0.22381482118230001</v>
      </c>
      <c r="AI30" s="9">
        <v>0.118981191096</v>
      </c>
      <c r="AJ30" s="9">
        <v>0.1109633669067</v>
      </c>
      <c r="AK30" s="9">
        <v>0.36810141075269998</v>
      </c>
      <c r="AL30" s="9">
        <v>0.118403428862</v>
      </c>
      <c r="AM30" s="9">
        <v>0.13714768156259999</v>
      </c>
      <c r="AN30" s="9">
        <v>0.15884052119290001</v>
      </c>
      <c r="AO30" s="9">
        <v>0</v>
      </c>
      <c r="AP30" s="9">
        <v>0.18307570359</v>
      </c>
      <c r="AQ30" s="9">
        <v>0.1941424989677</v>
      </c>
      <c r="AR30" s="9">
        <v>9.3073374635939995E-2</v>
      </c>
      <c r="AS30" s="8"/>
    </row>
    <row r="31" spans="1:45" x14ac:dyDescent="0.2">
      <c r="A31" s="24"/>
      <c r="B31" s="24"/>
      <c r="C31" s="10">
        <v>87</v>
      </c>
      <c r="D31" s="10">
        <v>3</v>
      </c>
      <c r="E31" s="10">
        <v>6</v>
      </c>
      <c r="F31" s="10">
        <v>16</v>
      </c>
      <c r="G31" s="10">
        <v>18</v>
      </c>
      <c r="H31" s="10">
        <v>39</v>
      </c>
      <c r="I31" s="10">
        <v>55</v>
      </c>
      <c r="J31" s="10">
        <v>32</v>
      </c>
      <c r="K31" s="10">
        <v>34</v>
      </c>
      <c r="L31" s="10">
        <v>25</v>
      </c>
      <c r="M31" s="10">
        <v>23</v>
      </c>
      <c r="N31" s="10">
        <v>3</v>
      </c>
      <c r="O31" s="10">
        <v>4</v>
      </c>
      <c r="P31" s="10">
        <v>0</v>
      </c>
      <c r="Q31" s="10">
        <v>16</v>
      </c>
      <c r="R31" s="10">
        <v>9</v>
      </c>
      <c r="S31" s="10">
        <v>10</v>
      </c>
      <c r="T31" s="10">
        <v>30</v>
      </c>
      <c r="U31" s="10">
        <v>18</v>
      </c>
      <c r="V31" s="10">
        <v>8</v>
      </c>
      <c r="W31" s="10">
        <v>7</v>
      </c>
      <c r="X31" s="10">
        <v>11</v>
      </c>
      <c r="Y31" s="10">
        <v>20</v>
      </c>
      <c r="Z31" s="10">
        <v>14</v>
      </c>
      <c r="AA31" s="10">
        <v>8</v>
      </c>
      <c r="AB31" s="10">
        <v>19</v>
      </c>
      <c r="AC31" s="10">
        <v>7</v>
      </c>
      <c r="AD31" s="10">
        <v>19</v>
      </c>
      <c r="AE31" s="10">
        <v>26</v>
      </c>
      <c r="AF31" s="10">
        <v>22</v>
      </c>
      <c r="AG31" s="10">
        <v>11</v>
      </c>
      <c r="AH31" s="10">
        <v>2</v>
      </c>
      <c r="AI31" s="10">
        <v>17</v>
      </c>
      <c r="AJ31" s="10">
        <v>7</v>
      </c>
      <c r="AK31" s="10">
        <v>3</v>
      </c>
      <c r="AL31" s="10">
        <v>4</v>
      </c>
      <c r="AM31" s="10">
        <v>16</v>
      </c>
      <c r="AN31" s="10">
        <v>2</v>
      </c>
      <c r="AO31" s="10">
        <v>0</v>
      </c>
      <c r="AP31" s="10">
        <v>2</v>
      </c>
      <c r="AQ31" s="10">
        <v>1</v>
      </c>
      <c r="AR31" s="10">
        <v>35</v>
      </c>
      <c r="AS31" s="8"/>
    </row>
    <row r="32" spans="1:45" x14ac:dyDescent="0.2">
      <c r="A32" s="24"/>
      <c r="B32" s="24"/>
      <c r="C32" s="11" t="s">
        <v>118</v>
      </c>
      <c r="D32" s="11"/>
      <c r="E32" s="11"/>
      <c r="F32" s="11"/>
      <c r="G32" s="11"/>
      <c r="H32" s="12" t="s">
        <v>213</v>
      </c>
      <c r="I32" s="11"/>
      <c r="J32" s="11"/>
      <c r="K32" s="11"/>
      <c r="L32" s="11"/>
      <c r="M32" s="11"/>
      <c r="N32" s="12" t="s">
        <v>119</v>
      </c>
      <c r="O32" s="11"/>
      <c r="P32" s="11"/>
      <c r="Q32" s="11"/>
      <c r="R32" s="11"/>
      <c r="S32" s="11"/>
      <c r="T32" s="11"/>
      <c r="U32" s="11"/>
      <c r="V32" s="11"/>
      <c r="W32" s="11"/>
      <c r="X32" s="12" t="s">
        <v>230</v>
      </c>
      <c r="Y32" s="11"/>
      <c r="Z32" s="11"/>
      <c r="AA32" s="11"/>
      <c r="AB32" s="11"/>
      <c r="AC32" s="11"/>
      <c r="AD32" s="12" t="s">
        <v>124</v>
      </c>
      <c r="AE32" s="12" t="s">
        <v>262</v>
      </c>
      <c r="AF32" s="11"/>
      <c r="AG32" s="11"/>
      <c r="AH32" s="11"/>
      <c r="AI32" s="11"/>
      <c r="AJ32" s="11"/>
      <c r="AK32" s="11"/>
      <c r="AL32" s="11"/>
      <c r="AM32" s="11"/>
      <c r="AN32" s="11"/>
      <c r="AO32" s="11"/>
      <c r="AP32" s="11"/>
      <c r="AQ32" s="11"/>
      <c r="AR32" s="11"/>
      <c r="AS32" s="8"/>
    </row>
    <row r="33" spans="1:45" x14ac:dyDescent="0.2">
      <c r="A33" s="26"/>
      <c r="B33" s="23" t="s">
        <v>56</v>
      </c>
      <c r="C33" s="9">
        <v>1</v>
      </c>
      <c r="D33" s="9">
        <v>1</v>
      </c>
      <c r="E33" s="9">
        <v>1</v>
      </c>
      <c r="F33" s="9">
        <v>1</v>
      </c>
      <c r="G33" s="9">
        <v>1</v>
      </c>
      <c r="H33" s="9">
        <v>1</v>
      </c>
      <c r="I33" s="9">
        <v>1</v>
      </c>
      <c r="J33" s="9">
        <v>1</v>
      </c>
      <c r="K33" s="9">
        <v>1</v>
      </c>
      <c r="L33" s="9">
        <v>1</v>
      </c>
      <c r="M33" s="9">
        <v>1</v>
      </c>
      <c r="N33" s="9">
        <v>1</v>
      </c>
      <c r="O33" s="9">
        <v>1</v>
      </c>
      <c r="P33" s="9">
        <v>1</v>
      </c>
      <c r="Q33" s="9">
        <v>1</v>
      </c>
      <c r="R33" s="9">
        <v>1</v>
      </c>
      <c r="S33" s="9">
        <v>1</v>
      </c>
      <c r="T33" s="9">
        <v>1</v>
      </c>
      <c r="U33" s="9">
        <v>1</v>
      </c>
      <c r="V33" s="9">
        <v>1</v>
      </c>
      <c r="W33" s="9">
        <v>1</v>
      </c>
      <c r="X33" s="9">
        <v>1</v>
      </c>
      <c r="Y33" s="9">
        <v>1</v>
      </c>
      <c r="Z33" s="9">
        <v>1</v>
      </c>
      <c r="AA33" s="9">
        <v>1</v>
      </c>
      <c r="AB33" s="9">
        <v>1</v>
      </c>
      <c r="AC33" s="9">
        <v>1</v>
      </c>
      <c r="AD33" s="9">
        <v>1</v>
      </c>
      <c r="AE33" s="9">
        <v>1</v>
      </c>
      <c r="AF33" s="9">
        <v>1</v>
      </c>
      <c r="AG33" s="9">
        <v>1</v>
      </c>
      <c r="AH33" s="9">
        <v>1</v>
      </c>
      <c r="AI33" s="9">
        <v>1</v>
      </c>
      <c r="AJ33" s="9">
        <v>1</v>
      </c>
      <c r="AK33" s="9">
        <v>1</v>
      </c>
      <c r="AL33" s="9">
        <v>1</v>
      </c>
      <c r="AM33" s="9">
        <v>1</v>
      </c>
      <c r="AN33" s="9">
        <v>1</v>
      </c>
      <c r="AO33" s="9">
        <v>1</v>
      </c>
      <c r="AP33" s="9">
        <v>1</v>
      </c>
      <c r="AQ33" s="9">
        <v>1</v>
      </c>
      <c r="AR33" s="9">
        <v>1</v>
      </c>
      <c r="AS33" s="8"/>
    </row>
    <row r="34" spans="1:45" x14ac:dyDescent="0.2">
      <c r="A34" s="24"/>
      <c r="B34" s="24"/>
      <c r="C34" s="10">
        <v>747</v>
      </c>
      <c r="D34" s="10">
        <v>69</v>
      </c>
      <c r="E34" s="10">
        <v>140</v>
      </c>
      <c r="F34" s="10">
        <v>137</v>
      </c>
      <c r="G34" s="10">
        <v>158</v>
      </c>
      <c r="H34" s="10">
        <v>231</v>
      </c>
      <c r="I34" s="10">
        <v>406</v>
      </c>
      <c r="J34" s="10">
        <v>333</v>
      </c>
      <c r="K34" s="10">
        <v>360</v>
      </c>
      <c r="L34" s="10">
        <v>244</v>
      </c>
      <c r="M34" s="10">
        <v>128</v>
      </c>
      <c r="N34" s="10">
        <v>9</v>
      </c>
      <c r="O34" s="10">
        <v>51</v>
      </c>
      <c r="P34" s="10">
        <v>35</v>
      </c>
      <c r="Q34" s="10">
        <v>146</v>
      </c>
      <c r="R34" s="10">
        <v>88</v>
      </c>
      <c r="S34" s="10">
        <v>117</v>
      </c>
      <c r="T34" s="10">
        <v>178</v>
      </c>
      <c r="U34" s="10">
        <v>132</v>
      </c>
      <c r="V34" s="10">
        <v>58</v>
      </c>
      <c r="W34" s="10">
        <v>40</v>
      </c>
      <c r="X34" s="10">
        <v>36</v>
      </c>
      <c r="Y34" s="10">
        <v>127</v>
      </c>
      <c r="Z34" s="10">
        <v>127</v>
      </c>
      <c r="AA34" s="10">
        <v>79</v>
      </c>
      <c r="AB34" s="10">
        <v>280</v>
      </c>
      <c r="AC34" s="10">
        <v>39</v>
      </c>
      <c r="AD34" s="10">
        <v>104</v>
      </c>
      <c r="AE34" s="10">
        <v>133</v>
      </c>
      <c r="AF34" s="10">
        <v>273</v>
      </c>
      <c r="AG34" s="10">
        <v>190</v>
      </c>
      <c r="AH34" s="10">
        <v>7</v>
      </c>
      <c r="AI34" s="10">
        <v>144</v>
      </c>
      <c r="AJ34" s="10">
        <v>40</v>
      </c>
      <c r="AK34" s="10">
        <v>14</v>
      </c>
      <c r="AL34" s="10">
        <v>29</v>
      </c>
      <c r="AM34" s="10">
        <v>93</v>
      </c>
      <c r="AN34" s="10">
        <v>36</v>
      </c>
      <c r="AO34" s="10">
        <v>3</v>
      </c>
      <c r="AP34" s="10">
        <v>24</v>
      </c>
      <c r="AQ34" s="10">
        <v>6</v>
      </c>
      <c r="AR34" s="10">
        <v>358</v>
      </c>
      <c r="AS34" s="8"/>
    </row>
    <row r="35" spans="1:45" x14ac:dyDescent="0.2">
      <c r="A35" s="24"/>
      <c r="B35" s="24"/>
      <c r="C35" s="11" t="s">
        <v>118</v>
      </c>
      <c r="D35" s="11" t="s">
        <v>118</v>
      </c>
      <c r="E35" s="11" t="s">
        <v>118</v>
      </c>
      <c r="F35" s="11" t="s">
        <v>118</v>
      </c>
      <c r="G35" s="11" t="s">
        <v>118</v>
      </c>
      <c r="H35" s="11" t="s">
        <v>118</v>
      </c>
      <c r="I35" s="11" t="s">
        <v>118</v>
      </c>
      <c r="J35" s="11" t="s">
        <v>118</v>
      </c>
      <c r="K35" s="11" t="s">
        <v>118</v>
      </c>
      <c r="L35" s="11" t="s">
        <v>118</v>
      </c>
      <c r="M35" s="11" t="s">
        <v>118</v>
      </c>
      <c r="N35" s="11" t="s">
        <v>118</v>
      </c>
      <c r="O35" s="11" t="s">
        <v>118</v>
      </c>
      <c r="P35" s="11" t="s">
        <v>118</v>
      </c>
      <c r="Q35" s="11" t="s">
        <v>118</v>
      </c>
      <c r="R35" s="11" t="s">
        <v>118</v>
      </c>
      <c r="S35" s="11" t="s">
        <v>118</v>
      </c>
      <c r="T35" s="11" t="s">
        <v>118</v>
      </c>
      <c r="U35" s="11" t="s">
        <v>118</v>
      </c>
      <c r="V35" s="11" t="s">
        <v>118</v>
      </c>
      <c r="W35" s="11" t="s">
        <v>118</v>
      </c>
      <c r="X35" s="11" t="s">
        <v>118</v>
      </c>
      <c r="Y35" s="11" t="s">
        <v>118</v>
      </c>
      <c r="Z35" s="11" t="s">
        <v>118</v>
      </c>
      <c r="AA35" s="11" t="s">
        <v>118</v>
      </c>
      <c r="AB35" s="11" t="s">
        <v>118</v>
      </c>
      <c r="AC35" s="11" t="s">
        <v>118</v>
      </c>
      <c r="AD35" s="11" t="s">
        <v>118</v>
      </c>
      <c r="AE35" s="11" t="s">
        <v>118</v>
      </c>
      <c r="AF35" s="11" t="s">
        <v>118</v>
      </c>
      <c r="AG35" s="11" t="s">
        <v>118</v>
      </c>
      <c r="AH35" s="11" t="s">
        <v>118</v>
      </c>
      <c r="AI35" s="11" t="s">
        <v>118</v>
      </c>
      <c r="AJ35" s="11" t="s">
        <v>118</v>
      </c>
      <c r="AK35" s="11" t="s">
        <v>118</v>
      </c>
      <c r="AL35" s="11" t="s">
        <v>118</v>
      </c>
      <c r="AM35" s="11" t="s">
        <v>118</v>
      </c>
      <c r="AN35" s="11" t="s">
        <v>118</v>
      </c>
      <c r="AO35" s="11" t="s">
        <v>118</v>
      </c>
      <c r="AP35" s="11" t="s">
        <v>118</v>
      </c>
      <c r="AQ35" s="11" t="s">
        <v>118</v>
      </c>
      <c r="AR35" s="11" t="s">
        <v>118</v>
      </c>
      <c r="AS35" s="8"/>
    </row>
    <row r="36" spans="1:45" x14ac:dyDescent="0.2">
      <c r="A36" s="13" t="s">
        <v>562</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20"/>
    </row>
    <row r="37" spans="1:45" x14ac:dyDescent="0.2">
      <c r="A37" s="15" t="s">
        <v>135</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row>
  </sheetData>
  <mergeCells count="21">
    <mergeCell ref="AP2:AR2"/>
    <mergeCell ref="A2:C2"/>
    <mergeCell ref="A3:B5"/>
    <mergeCell ref="B6:B8"/>
    <mergeCell ref="B9:B11"/>
    <mergeCell ref="AI3:AR3"/>
    <mergeCell ref="D3:H3"/>
    <mergeCell ref="I3:J3"/>
    <mergeCell ref="K3:N3"/>
    <mergeCell ref="O3:U3"/>
    <mergeCell ref="V3:AB3"/>
    <mergeCell ref="AC3:AH3"/>
    <mergeCell ref="B27:B29"/>
    <mergeCell ref="B30:B32"/>
    <mergeCell ref="B33:B35"/>
    <mergeCell ref="A6:A35"/>
    <mergeCell ref="B12:B14"/>
    <mergeCell ref="B15:B17"/>
    <mergeCell ref="B18:B20"/>
    <mergeCell ref="B21:B23"/>
    <mergeCell ref="B24:B26"/>
  </mergeCells>
  <hyperlinks>
    <hyperlink ref="A1" location="'TOC'!A1:A1" display="Back to TOC" xr:uid="{00000000-0004-0000-2B00-000000000000}"/>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S16"/>
  <sheetViews>
    <sheetView workbookViewId="0">
      <pane xSplit="2" ySplit="5" topLeftCell="C6" activePane="bottomRight" state="frozen"/>
      <selection pane="topRight"/>
      <selection pane="bottomLeft"/>
      <selection pane="bottomRight" activeCell="A2" sqref="A2:C2"/>
    </sheetView>
  </sheetViews>
  <sheetFormatPr baseColWidth="10" defaultColWidth="8.83203125" defaultRowHeight="15" x14ac:dyDescent="0.2"/>
  <cols>
    <col min="1" max="1" width="50" style="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589</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563</v>
      </c>
      <c r="B6" s="23" t="s">
        <v>138</v>
      </c>
      <c r="C6" s="9">
        <v>0.42421059700250002</v>
      </c>
      <c r="D6" s="9">
        <v>0.52456307448819994</v>
      </c>
      <c r="E6" s="9">
        <v>0.4268294088174</v>
      </c>
      <c r="F6" s="9">
        <v>0.54981041367100003</v>
      </c>
      <c r="G6" s="9">
        <v>0.31378999364339999</v>
      </c>
      <c r="H6" s="9">
        <v>0.39285013877719999</v>
      </c>
      <c r="I6" s="9">
        <v>0.36345452592850003</v>
      </c>
      <c r="J6" s="9">
        <v>0.4927827457133</v>
      </c>
      <c r="K6" s="9">
        <v>0.45527765382939989</v>
      </c>
      <c r="L6" s="9">
        <v>0.38368963308819998</v>
      </c>
      <c r="M6" s="9">
        <v>0.41761286743830001</v>
      </c>
      <c r="N6" s="9">
        <v>0.58811285823500004</v>
      </c>
      <c r="O6" s="9">
        <v>0.48365818053240001</v>
      </c>
      <c r="P6" s="9">
        <v>0.42166218754880003</v>
      </c>
      <c r="Q6" s="9">
        <v>0.44576703763129999</v>
      </c>
      <c r="R6" s="9">
        <v>0.47376863368779998</v>
      </c>
      <c r="S6" s="9">
        <v>0.51926969425059999</v>
      </c>
      <c r="T6" s="9">
        <v>0.3199606301406</v>
      </c>
      <c r="U6" s="9">
        <v>0.38305721080400001</v>
      </c>
      <c r="V6" s="9">
        <v>0.37148251369250002</v>
      </c>
      <c r="W6" s="9">
        <v>0.36108999243529999</v>
      </c>
      <c r="X6" s="9">
        <v>0.24649695520600001</v>
      </c>
      <c r="Y6" s="9">
        <v>0.47900595015769998</v>
      </c>
      <c r="Z6" s="9">
        <v>0.40379734426769998</v>
      </c>
      <c r="AA6" s="9">
        <v>0.48416115671299997</v>
      </c>
      <c r="AB6" s="9">
        <v>0.44491591682809989</v>
      </c>
      <c r="AC6" s="9">
        <v>0.53205267366609998</v>
      </c>
      <c r="AD6" s="9">
        <v>0.33807210336389998</v>
      </c>
      <c r="AE6" s="9">
        <v>0.3889608672307</v>
      </c>
      <c r="AF6" s="9">
        <v>0.45614353516299999</v>
      </c>
      <c r="AG6" s="9">
        <v>0.44573028769689998</v>
      </c>
      <c r="AH6" s="9">
        <v>0.27659760818279999</v>
      </c>
      <c r="AI6" s="9">
        <v>0.34276918859330002</v>
      </c>
      <c r="AJ6" s="9">
        <v>0.46805911183219989</v>
      </c>
      <c r="AK6" s="9">
        <v>0.42480129354439999</v>
      </c>
      <c r="AL6" s="9">
        <v>0.58406817398040001</v>
      </c>
      <c r="AM6" s="9">
        <v>0.32648741740460002</v>
      </c>
      <c r="AN6" s="9">
        <v>0.46990187565809999</v>
      </c>
      <c r="AO6" s="9">
        <v>1</v>
      </c>
      <c r="AP6" s="9">
        <v>0.38870370578070002</v>
      </c>
      <c r="AQ6" s="9">
        <v>0.299408680333</v>
      </c>
      <c r="AR6" s="9">
        <v>0.46219243517640002</v>
      </c>
      <c r="AS6" s="8"/>
    </row>
    <row r="7" spans="1:45" x14ac:dyDescent="0.2">
      <c r="A7" s="24"/>
      <c r="B7" s="24"/>
      <c r="C7" s="10">
        <v>331</v>
      </c>
      <c r="D7" s="10">
        <v>38</v>
      </c>
      <c r="E7" s="10">
        <v>66</v>
      </c>
      <c r="F7" s="10">
        <v>71</v>
      </c>
      <c r="G7" s="10">
        <v>60</v>
      </c>
      <c r="H7" s="10">
        <v>93</v>
      </c>
      <c r="I7" s="10">
        <v>156</v>
      </c>
      <c r="J7" s="10">
        <v>171</v>
      </c>
      <c r="K7" s="10">
        <v>167</v>
      </c>
      <c r="L7" s="10">
        <v>102</v>
      </c>
      <c r="M7" s="10">
        <v>54</v>
      </c>
      <c r="N7" s="10">
        <v>6</v>
      </c>
      <c r="O7" s="10">
        <v>22</v>
      </c>
      <c r="P7" s="10">
        <v>15</v>
      </c>
      <c r="Q7" s="10">
        <v>68</v>
      </c>
      <c r="R7" s="10">
        <v>42</v>
      </c>
      <c r="S7" s="10">
        <v>61</v>
      </c>
      <c r="T7" s="10">
        <v>63</v>
      </c>
      <c r="U7" s="10">
        <v>60</v>
      </c>
      <c r="V7" s="10">
        <v>20</v>
      </c>
      <c r="W7" s="10">
        <v>15</v>
      </c>
      <c r="X7" s="10">
        <v>8</v>
      </c>
      <c r="Y7" s="10">
        <v>62</v>
      </c>
      <c r="Z7" s="10">
        <v>56</v>
      </c>
      <c r="AA7" s="10">
        <v>38</v>
      </c>
      <c r="AB7" s="10">
        <v>132</v>
      </c>
      <c r="AC7" s="10">
        <v>16</v>
      </c>
      <c r="AD7" s="10">
        <v>32</v>
      </c>
      <c r="AE7" s="10">
        <v>57</v>
      </c>
      <c r="AF7" s="10">
        <v>125</v>
      </c>
      <c r="AG7" s="10">
        <v>99</v>
      </c>
      <c r="AH7" s="10">
        <v>2</v>
      </c>
      <c r="AI7" s="10">
        <v>50</v>
      </c>
      <c r="AJ7" s="10">
        <v>18</v>
      </c>
      <c r="AK7" s="10">
        <v>8</v>
      </c>
      <c r="AL7" s="10">
        <v>14</v>
      </c>
      <c r="AM7" s="10">
        <v>33</v>
      </c>
      <c r="AN7" s="10">
        <v>17</v>
      </c>
      <c r="AO7" s="10">
        <v>3</v>
      </c>
      <c r="AP7" s="10">
        <v>10</v>
      </c>
      <c r="AQ7" s="10">
        <v>3</v>
      </c>
      <c r="AR7" s="10">
        <v>175</v>
      </c>
      <c r="AS7" s="8"/>
    </row>
    <row r="8" spans="1:45" x14ac:dyDescent="0.2">
      <c r="A8" s="24"/>
      <c r="B8" s="24"/>
      <c r="C8" s="11" t="s">
        <v>118</v>
      </c>
      <c r="D8" s="11"/>
      <c r="E8" s="11"/>
      <c r="F8" s="12" t="s">
        <v>133</v>
      </c>
      <c r="G8" s="11"/>
      <c r="H8" s="11"/>
      <c r="I8" s="11"/>
      <c r="J8" s="12" t="s">
        <v>119</v>
      </c>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8"/>
    </row>
    <row r="9" spans="1:45" x14ac:dyDescent="0.2">
      <c r="A9" s="26"/>
      <c r="B9" s="23" t="s">
        <v>139</v>
      </c>
      <c r="C9" s="9">
        <v>0.57578940299750003</v>
      </c>
      <c r="D9" s="9">
        <v>0.4754369255118</v>
      </c>
      <c r="E9" s="9">
        <v>0.57317059118259994</v>
      </c>
      <c r="F9" s="9">
        <v>0.45018958632900002</v>
      </c>
      <c r="G9" s="9">
        <v>0.68621000635660001</v>
      </c>
      <c r="H9" s="9">
        <v>0.60714986122280001</v>
      </c>
      <c r="I9" s="9">
        <v>0.63654547407149997</v>
      </c>
      <c r="J9" s="9">
        <v>0.50721725428669995</v>
      </c>
      <c r="K9" s="9">
        <v>0.5447223461706</v>
      </c>
      <c r="L9" s="9">
        <v>0.61631036691179997</v>
      </c>
      <c r="M9" s="9">
        <v>0.58238713256170005</v>
      </c>
      <c r="N9" s="9">
        <v>0.41188714176500002</v>
      </c>
      <c r="O9" s="9">
        <v>0.51634181946760005</v>
      </c>
      <c r="P9" s="9">
        <v>0.57833781245119997</v>
      </c>
      <c r="Q9" s="9">
        <v>0.55423296236870001</v>
      </c>
      <c r="R9" s="9">
        <v>0.52623136631220002</v>
      </c>
      <c r="S9" s="9">
        <v>0.48073030574940001</v>
      </c>
      <c r="T9" s="9">
        <v>0.68003936985940006</v>
      </c>
      <c r="U9" s="9">
        <v>0.61694278919599999</v>
      </c>
      <c r="V9" s="9">
        <v>0.62851748630750004</v>
      </c>
      <c r="W9" s="9">
        <v>0.63891000756469996</v>
      </c>
      <c r="X9" s="9">
        <v>0.75350304479399999</v>
      </c>
      <c r="Y9" s="9">
        <v>0.52099404984230002</v>
      </c>
      <c r="Z9" s="9">
        <v>0.59620265573230002</v>
      </c>
      <c r="AA9" s="9">
        <v>0.51583884328700003</v>
      </c>
      <c r="AB9" s="9">
        <v>0.55508408317190006</v>
      </c>
      <c r="AC9" s="9">
        <v>0.46794732633390002</v>
      </c>
      <c r="AD9" s="9">
        <v>0.66192789663609997</v>
      </c>
      <c r="AE9" s="9">
        <v>0.6110391327693</v>
      </c>
      <c r="AF9" s="9">
        <v>0.54385646483700001</v>
      </c>
      <c r="AG9" s="9">
        <v>0.55426971230310007</v>
      </c>
      <c r="AH9" s="9">
        <v>0.72340239181730004</v>
      </c>
      <c r="AI9" s="9">
        <v>0.65723081140670003</v>
      </c>
      <c r="AJ9" s="9">
        <v>0.53194088816780005</v>
      </c>
      <c r="AK9" s="9">
        <v>0.57519870645560001</v>
      </c>
      <c r="AL9" s="9">
        <v>0.41593182601959999</v>
      </c>
      <c r="AM9" s="9">
        <v>0.67351258259540003</v>
      </c>
      <c r="AN9" s="9">
        <v>0.53009812434190007</v>
      </c>
      <c r="AO9" s="9">
        <v>0</v>
      </c>
      <c r="AP9" s="9">
        <v>0.61129629421929998</v>
      </c>
      <c r="AQ9" s="9">
        <v>0.70059131966699995</v>
      </c>
      <c r="AR9" s="9">
        <v>0.53780756482359993</v>
      </c>
      <c r="AS9" s="8"/>
    </row>
    <row r="10" spans="1:45" x14ac:dyDescent="0.2">
      <c r="A10" s="24"/>
      <c r="B10" s="24"/>
      <c r="C10" s="10">
        <v>418</v>
      </c>
      <c r="D10" s="10">
        <v>30</v>
      </c>
      <c r="E10" s="10">
        <v>74</v>
      </c>
      <c r="F10" s="10">
        <v>66</v>
      </c>
      <c r="G10" s="10">
        <v>98</v>
      </c>
      <c r="H10" s="10">
        <v>139</v>
      </c>
      <c r="I10" s="10">
        <v>252</v>
      </c>
      <c r="J10" s="10">
        <v>162</v>
      </c>
      <c r="K10" s="10">
        <v>196</v>
      </c>
      <c r="L10" s="10">
        <v>142</v>
      </c>
      <c r="M10" s="10">
        <v>73</v>
      </c>
      <c r="N10" s="10">
        <v>3</v>
      </c>
      <c r="O10" s="10">
        <v>29</v>
      </c>
      <c r="P10" s="10">
        <v>20</v>
      </c>
      <c r="Q10" s="10">
        <v>79</v>
      </c>
      <c r="R10" s="10">
        <v>45</v>
      </c>
      <c r="S10" s="10">
        <v>57</v>
      </c>
      <c r="T10" s="10">
        <v>115</v>
      </c>
      <c r="U10" s="10">
        <v>73</v>
      </c>
      <c r="V10" s="10">
        <v>38</v>
      </c>
      <c r="W10" s="10">
        <v>25</v>
      </c>
      <c r="X10" s="10">
        <v>28</v>
      </c>
      <c r="Y10" s="10">
        <v>66</v>
      </c>
      <c r="Z10" s="10">
        <v>71</v>
      </c>
      <c r="AA10" s="10">
        <v>42</v>
      </c>
      <c r="AB10" s="10">
        <v>148</v>
      </c>
      <c r="AC10" s="10">
        <v>23</v>
      </c>
      <c r="AD10" s="10">
        <v>72</v>
      </c>
      <c r="AE10" s="10">
        <v>76</v>
      </c>
      <c r="AF10" s="10">
        <v>149</v>
      </c>
      <c r="AG10" s="10">
        <v>91</v>
      </c>
      <c r="AH10" s="10">
        <v>5</v>
      </c>
      <c r="AI10" s="10">
        <v>94</v>
      </c>
      <c r="AJ10" s="10">
        <v>22</v>
      </c>
      <c r="AK10" s="10">
        <v>6</v>
      </c>
      <c r="AL10" s="10">
        <v>15</v>
      </c>
      <c r="AM10" s="10">
        <v>59</v>
      </c>
      <c r="AN10" s="10">
        <v>19</v>
      </c>
      <c r="AO10" s="10">
        <v>0</v>
      </c>
      <c r="AP10" s="10">
        <v>14</v>
      </c>
      <c r="AQ10" s="10">
        <v>3</v>
      </c>
      <c r="AR10" s="10">
        <v>186</v>
      </c>
      <c r="AS10" s="8"/>
    </row>
    <row r="11" spans="1:45" x14ac:dyDescent="0.2">
      <c r="A11" s="24"/>
      <c r="B11" s="24"/>
      <c r="C11" s="11" t="s">
        <v>118</v>
      </c>
      <c r="D11" s="11"/>
      <c r="E11" s="11"/>
      <c r="F11" s="11"/>
      <c r="G11" s="12" t="s">
        <v>202</v>
      </c>
      <c r="H11" s="11"/>
      <c r="I11" s="12" t="s">
        <v>125</v>
      </c>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8"/>
    </row>
    <row r="12" spans="1:45" x14ac:dyDescent="0.2">
      <c r="A12" s="26"/>
      <c r="B12" s="23" t="s">
        <v>56</v>
      </c>
      <c r="C12" s="9">
        <v>1</v>
      </c>
      <c r="D12" s="9">
        <v>1</v>
      </c>
      <c r="E12" s="9">
        <v>1</v>
      </c>
      <c r="F12" s="9">
        <v>1</v>
      </c>
      <c r="G12" s="9">
        <v>1</v>
      </c>
      <c r="H12" s="9">
        <v>1</v>
      </c>
      <c r="I12" s="9">
        <v>1</v>
      </c>
      <c r="J12" s="9">
        <v>1</v>
      </c>
      <c r="K12" s="9">
        <v>1</v>
      </c>
      <c r="L12" s="9">
        <v>1</v>
      </c>
      <c r="M12" s="9">
        <v>1</v>
      </c>
      <c r="N12" s="9">
        <v>1</v>
      </c>
      <c r="O12" s="9">
        <v>1</v>
      </c>
      <c r="P12" s="9">
        <v>1</v>
      </c>
      <c r="Q12" s="9">
        <v>1</v>
      </c>
      <c r="R12" s="9">
        <v>1</v>
      </c>
      <c r="S12" s="9">
        <v>1</v>
      </c>
      <c r="T12" s="9">
        <v>1</v>
      </c>
      <c r="U12" s="9">
        <v>1</v>
      </c>
      <c r="V12" s="9">
        <v>1</v>
      </c>
      <c r="W12" s="9">
        <v>1</v>
      </c>
      <c r="X12" s="9">
        <v>1</v>
      </c>
      <c r="Y12" s="9">
        <v>1</v>
      </c>
      <c r="Z12" s="9">
        <v>1</v>
      </c>
      <c r="AA12" s="9">
        <v>1</v>
      </c>
      <c r="AB12" s="9">
        <v>1</v>
      </c>
      <c r="AC12" s="9">
        <v>1</v>
      </c>
      <c r="AD12" s="9">
        <v>1</v>
      </c>
      <c r="AE12" s="9">
        <v>1</v>
      </c>
      <c r="AF12" s="9">
        <v>1</v>
      </c>
      <c r="AG12" s="9">
        <v>1</v>
      </c>
      <c r="AH12" s="9">
        <v>1</v>
      </c>
      <c r="AI12" s="9">
        <v>1</v>
      </c>
      <c r="AJ12" s="9">
        <v>1</v>
      </c>
      <c r="AK12" s="9">
        <v>1</v>
      </c>
      <c r="AL12" s="9">
        <v>1</v>
      </c>
      <c r="AM12" s="9">
        <v>1</v>
      </c>
      <c r="AN12" s="9">
        <v>1</v>
      </c>
      <c r="AO12" s="9">
        <v>1</v>
      </c>
      <c r="AP12" s="9">
        <v>1</v>
      </c>
      <c r="AQ12" s="9">
        <v>1</v>
      </c>
      <c r="AR12" s="9">
        <v>1</v>
      </c>
      <c r="AS12" s="8"/>
    </row>
    <row r="13" spans="1:45" x14ac:dyDescent="0.2">
      <c r="A13" s="24"/>
      <c r="B13" s="24"/>
      <c r="C13" s="10">
        <v>749</v>
      </c>
      <c r="D13" s="10">
        <v>68</v>
      </c>
      <c r="E13" s="10">
        <v>140</v>
      </c>
      <c r="F13" s="10">
        <v>137</v>
      </c>
      <c r="G13" s="10">
        <v>158</v>
      </c>
      <c r="H13" s="10">
        <v>232</v>
      </c>
      <c r="I13" s="10">
        <v>408</v>
      </c>
      <c r="J13" s="10">
        <v>333</v>
      </c>
      <c r="K13" s="10">
        <v>363</v>
      </c>
      <c r="L13" s="10">
        <v>244</v>
      </c>
      <c r="M13" s="10">
        <v>127</v>
      </c>
      <c r="N13" s="10">
        <v>9</v>
      </c>
      <c r="O13" s="10">
        <v>51</v>
      </c>
      <c r="P13" s="10">
        <v>35</v>
      </c>
      <c r="Q13" s="10">
        <v>147</v>
      </c>
      <c r="R13" s="10">
        <v>87</v>
      </c>
      <c r="S13" s="10">
        <v>118</v>
      </c>
      <c r="T13" s="10">
        <v>178</v>
      </c>
      <c r="U13" s="10">
        <v>133</v>
      </c>
      <c r="V13" s="10">
        <v>58</v>
      </c>
      <c r="W13" s="10">
        <v>40</v>
      </c>
      <c r="X13" s="10">
        <v>36</v>
      </c>
      <c r="Y13" s="10">
        <v>128</v>
      </c>
      <c r="Z13" s="10">
        <v>127</v>
      </c>
      <c r="AA13" s="10">
        <v>80</v>
      </c>
      <c r="AB13" s="10">
        <v>280</v>
      </c>
      <c r="AC13" s="10">
        <v>39</v>
      </c>
      <c r="AD13" s="10">
        <v>104</v>
      </c>
      <c r="AE13" s="10">
        <v>133</v>
      </c>
      <c r="AF13" s="10">
        <v>274</v>
      </c>
      <c r="AG13" s="10">
        <v>190</v>
      </c>
      <c r="AH13" s="10">
        <v>7</v>
      </c>
      <c r="AI13" s="10">
        <v>144</v>
      </c>
      <c r="AJ13" s="10">
        <v>40</v>
      </c>
      <c r="AK13" s="10">
        <v>14</v>
      </c>
      <c r="AL13" s="10">
        <v>29</v>
      </c>
      <c r="AM13" s="10">
        <v>92</v>
      </c>
      <c r="AN13" s="10">
        <v>36</v>
      </c>
      <c r="AO13" s="10">
        <v>3</v>
      </c>
      <c r="AP13" s="10">
        <v>24</v>
      </c>
      <c r="AQ13" s="10">
        <v>6</v>
      </c>
      <c r="AR13" s="10">
        <v>361</v>
      </c>
      <c r="AS13" s="8"/>
    </row>
    <row r="14" spans="1:45" x14ac:dyDescent="0.2">
      <c r="A14" s="24"/>
      <c r="B14" s="24"/>
      <c r="C14" s="11" t="s">
        <v>118</v>
      </c>
      <c r="D14" s="11" t="s">
        <v>118</v>
      </c>
      <c r="E14" s="11" t="s">
        <v>118</v>
      </c>
      <c r="F14" s="11" t="s">
        <v>118</v>
      </c>
      <c r="G14" s="11" t="s">
        <v>118</v>
      </c>
      <c r="H14" s="11" t="s">
        <v>118</v>
      </c>
      <c r="I14" s="11" t="s">
        <v>118</v>
      </c>
      <c r="J14" s="11" t="s">
        <v>118</v>
      </c>
      <c r="K14" s="11" t="s">
        <v>118</v>
      </c>
      <c r="L14" s="11" t="s">
        <v>118</v>
      </c>
      <c r="M14" s="11" t="s">
        <v>118</v>
      </c>
      <c r="N14" s="11" t="s">
        <v>118</v>
      </c>
      <c r="O14" s="11" t="s">
        <v>118</v>
      </c>
      <c r="P14" s="11" t="s">
        <v>118</v>
      </c>
      <c r="Q14" s="11" t="s">
        <v>118</v>
      </c>
      <c r="R14" s="11" t="s">
        <v>118</v>
      </c>
      <c r="S14" s="11" t="s">
        <v>118</v>
      </c>
      <c r="T14" s="11" t="s">
        <v>118</v>
      </c>
      <c r="U14" s="11" t="s">
        <v>118</v>
      </c>
      <c r="V14" s="11" t="s">
        <v>118</v>
      </c>
      <c r="W14" s="11" t="s">
        <v>118</v>
      </c>
      <c r="X14" s="11" t="s">
        <v>118</v>
      </c>
      <c r="Y14" s="11" t="s">
        <v>118</v>
      </c>
      <c r="Z14" s="11" t="s">
        <v>118</v>
      </c>
      <c r="AA14" s="11" t="s">
        <v>118</v>
      </c>
      <c r="AB14" s="11" t="s">
        <v>118</v>
      </c>
      <c r="AC14" s="11" t="s">
        <v>118</v>
      </c>
      <c r="AD14" s="11" t="s">
        <v>118</v>
      </c>
      <c r="AE14" s="11" t="s">
        <v>118</v>
      </c>
      <c r="AF14" s="11" t="s">
        <v>118</v>
      </c>
      <c r="AG14" s="11" t="s">
        <v>118</v>
      </c>
      <c r="AH14" s="11" t="s">
        <v>118</v>
      </c>
      <c r="AI14" s="11" t="s">
        <v>118</v>
      </c>
      <c r="AJ14" s="11" t="s">
        <v>118</v>
      </c>
      <c r="AK14" s="11" t="s">
        <v>118</v>
      </c>
      <c r="AL14" s="11" t="s">
        <v>118</v>
      </c>
      <c r="AM14" s="11" t="s">
        <v>118</v>
      </c>
      <c r="AN14" s="11" t="s">
        <v>118</v>
      </c>
      <c r="AO14" s="11" t="s">
        <v>118</v>
      </c>
      <c r="AP14" s="11" t="s">
        <v>118</v>
      </c>
      <c r="AQ14" s="11" t="s">
        <v>118</v>
      </c>
      <c r="AR14" s="11" t="s">
        <v>118</v>
      </c>
      <c r="AS14" s="8"/>
    </row>
    <row r="15" spans="1:45" x14ac:dyDescent="0.2">
      <c r="A15" s="13" t="s">
        <v>564</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20"/>
    </row>
    <row r="16" spans="1:45" x14ac:dyDescent="0.2">
      <c r="A16" s="15" t="s">
        <v>135</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sheetData>
  <mergeCells count="14">
    <mergeCell ref="B12:B14"/>
    <mergeCell ref="A6:A14"/>
    <mergeCell ref="AP2:AR2"/>
    <mergeCell ref="A2:C2"/>
    <mergeCell ref="A3:B5"/>
    <mergeCell ref="B6:B8"/>
    <mergeCell ref="B9:B11"/>
    <mergeCell ref="AI3:AR3"/>
    <mergeCell ref="D3:H3"/>
    <mergeCell ref="I3:J3"/>
    <mergeCell ref="K3:N3"/>
    <mergeCell ref="O3:U3"/>
    <mergeCell ref="V3:AB3"/>
    <mergeCell ref="AC3:AH3"/>
  </mergeCells>
  <hyperlinks>
    <hyperlink ref="A1" location="'TOC'!A1:A1" display="Back to TOC" xr:uid="{00000000-0004-0000-2C00-000000000000}"/>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S31"/>
  <sheetViews>
    <sheetView workbookViewId="0">
      <pane xSplit="2" ySplit="5" topLeftCell="C6" activePane="bottomRight" state="frozen"/>
      <selection pane="topRight"/>
      <selection pane="bottomLeft"/>
      <selection pane="bottomRight" activeCell="E49" sqref="E49"/>
    </sheetView>
  </sheetViews>
  <sheetFormatPr baseColWidth="10" defaultColWidth="8.83203125" defaultRowHeight="15" x14ac:dyDescent="0.2"/>
  <cols>
    <col min="1" max="1" width="50" style="1"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590</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565</v>
      </c>
      <c r="B6" s="23" t="s">
        <v>86</v>
      </c>
      <c r="C6" s="9">
        <v>8.9193978833200002E-2</v>
      </c>
      <c r="D6" s="9">
        <v>0.15534767713479999</v>
      </c>
      <c r="E6" s="9">
        <v>6.2380354094440003E-2</v>
      </c>
      <c r="F6" s="9">
        <v>0.1140300878153</v>
      </c>
      <c r="G6" s="9">
        <v>5.9191988883519987E-2</v>
      </c>
      <c r="H6" s="9">
        <v>7.6158391024439998E-2</v>
      </c>
      <c r="I6" s="9">
        <v>7.1702463914650003E-2</v>
      </c>
      <c r="J6" s="9">
        <v>0.1086348836181</v>
      </c>
      <c r="K6" s="9">
        <v>6.5773728879369997E-2</v>
      </c>
      <c r="L6" s="9">
        <v>0.12246153142290001</v>
      </c>
      <c r="M6" s="9">
        <v>7.947059834985E-2</v>
      </c>
      <c r="N6" s="9">
        <v>0.1478890351645</v>
      </c>
      <c r="O6" s="9">
        <v>1</v>
      </c>
      <c r="P6" s="9">
        <v>0</v>
      </c>
      <c r="Q6" s="9">
        <v>0</v>
      </c>
      <c r="R6" s="9">
        <v>0</v>
      </c>
      <c r="S6" s="9">
        <v>0</v>
      </c>
      <c r="T6" s="9">
        <v>0</v>
      </c>
      <c r="U6" s="9">
        <v>0</v>
      </c>
      <c r="V6" s="9">
        <v>7.3918763223409997E-2</v>
      </c>
      <c r="W6" s="9">
        <v>0.26466435367539998</v>
      </c>
      <c r="X6" s="9">
        <v>5.3351605561929999E-2</v>
      </c>
      <c r="Y6" s="9">
        <v>0.14602735388019999</v>
      </c>
      <c r="Z6" s="9">
        <v>4.5493442061499988E-2</v>
      </c>
      <c r="AA6" s="9">
        <v>7.0740354998999999E-2</v>
      </c>
      <c r="AB6" s="9">
        <v>6.0728659069719998E-2</v>
      </c>
      <c r="AC6" s="9">
        <v>0.25518326479719999</v>
      </c>
      <c r="AD6" s="9">
        <v>0.1035500804111</v>
      </c>
      <c r="AE6" s="9">
        <v>0.14244462964679999</v>
      </c>
      <c r="AF6" s="9">
        <v>3.5576667431430002E-2</v>
      </c>
      <c r="AG6" s="9">
        <v>5.2442532602300002E-2</v>
      </c>
      <c r="AH6" s="9">
        <v>0.39578858139700002</v>
      </c>
      <c r="AI6" s="9">
        <v>9.7346069686549991E-2</v>
      </c>
      <c r="AJ6" s="9">
        <v>0.1351400518167</v>
      </c>
      <c r="AK6" s="9">
        <v>7.6702168771660001E-2</v>
      </c>
      <c r="AL6" s="9">
        <v>8.7836580917700011E-2</v>
      </c>
      <c r="AM6" s="9">
        <v>7.9342337541869992E-2</v>
      </c>
      <c r="AN6" s="9">
        <v>0.2014914361114</v>
      </c>
      <c r="AO6" s="9">
        <v>0</v>
      </c>
      <c r="AP6" s="9">
        <v>6.4943532480790003E-2</v>
      </c>
      <c r="AQ6" s="9">
        <v>0</v>
      </c>
      <c r="AR6" s="9">
        <v>7.3623319852710006E-2</v>
      </c>
      <c r="AS6" s="8"/>
    </row>
    <row r="7" spans="1:45" x14ac:dyDescent="0.2">
      <c r="A7" s="24"/>
      <c r="B7" s="24"/>
      <c r="C7" s="10">
        <v>751</v>
      </c>
      <c r="D7" s="10">
        <v>69</v>
      </c>
      <c r="E7" s="10">
        <v>140</v>
      </c>
      <c r="F7" s="10">
        <v>137</v>
      </c>
      <c r="G7" s="10">
        <v>158</v>
      </c>
      <c r="H7" s="10">
        <v>232</v>
      </c>
      <c r="I7" s="10">
        <v>409</v>
      </c>
      <c r="J7" s="10">
        <v>334</v>
      </c>
      <c r="K7" s="10">
        <v>363</v>
      </c>
      <c r="L7" s="10">
        <v>245</v>
      </c>
      <c r="M7" s="10">
        <v>128</v>
      </c>
      <c r="N7" s="10">
        <v>9</v>
      </c>
      <c r="O7" s="10">
        <v>51</v>
      </c>
      <c r="P7" s="10">
        <v>35</v>
      </c>
      <c r="Q7" s="10">
        <v>147</v>
      </c>
      <c r="R7" s="10">
        <v>88</v>
      </c>
      <c r="S7" s="10">
        <v>118</v>
      </c>
      <c r="T7" s="10">
        <v>179</v>
      </c>
      <c r="U7" s="10">
        <v>133</v>
      </c>
      <c r="V7" s="10">
        <v>59</v>
      </c>
      <c r="W7" s="10">
        <v>40</v>
      </c>
      <c r="X7" s="10">
        <v>36</v>
      </c>
      <c r="Y7" s="10">
        <v>129</v>
      </c>
      <c r="Z7" s="10">
        <v>127</v>
      </c>
      <c r="AA7" s="10">
        <v>80</v>
      </c>
      <c r="AB7" s="10">
        <v>280</v>
      </c>
      <c r="AC7" s="10">
        <v>39</v>
      </c>
      <c r="AD7" s="10">
        <v>104</v>
      </c>
      <c r="AE7" s="10">
        <v>134</v>
      </c>
      <c r="AF7" s="10">
        <v>274</v>
      </c>
      <c r="AG7" s="10">
        <v>190</v>
      </c>
      <c r="AH7" s="10">
        <v>7</v>
      </c>
      <c r="AI7" s="10">
        <v>144</v>
      </c>
      <c r="AJ7" s="10">
        <v>40</v>
      </c>
      <c r="AK7" s="10">
        <v>14</v>
      </c>
      <c r="AL7" s="10">
        <v>29</v>
      </c>
      <c r="AM7" s="10">
        <v>93</v>
      </c>
      <c r="AN7" s="10">
        <v>36</v>
      </c>
      <c r="AO7" s="10">
        <v>3</v>
      </c>
      <c r="AP7" s="10">
        <v>24</v>
      </c>
      <c r="AQ7" s="10">
        <v>6</v>
      </c>
      <c r="AR7" s="10">
        <v>362</v>
      </c>
      <c r="AS7" s="8"/>
    </row>
    <row r="8" spans="1:45" x14ac:dyDescent="0.2">
      <c r="A8" s="24"/>
      <c r="B8" s="24"/>
      <c r="C8" s="11" t="s">
        <v>118</v>
      </c>
      <c r="D8" s="11"/>
      <c r="E8" s="11"/>
      <c r="F8" s="11"/>
      <c r="G8" s="11"/>
      <c r="H8" s="11"/>
      <c r="I8" s="11"/>
      <c r="J8" s="11"/>
      <c r="K8" s="11"/>
      <c r="L8" s="11"/>
      <c r="M8" s="11"/>
      <c r="N8" s="11"/>
      <c r="O8" s="12" t="s">
        <v>566</v>
      </c>
      <c r="P8" s="11"/>
      <c r="Q8" s="11"/>
      <c r="R8" s="11"/>
      <c r="S8" s="11"/>
      <c r="T8" s="11"/>
      <c r="U8" s="11"/>
      <c r="V8" s="11"/>
      <c r="W8" s="12" t="s">
        <v>124</v>
      </c>
      <c r="X8" s="11"/>
      <c r="Y8" s="11"/>
      <c r="Z8" s="11"/>
      <c r="AA8" s="11"/>
      <c r="AB8" s="11"/>
      <c r="AC8" s="12" t="s">
        <v>293</v>
      </c>
      <c r="AD8" s="11"/>
      <c r="AE8" s="12" t="s">
        <v>133</v>
      </c>
      <c r="AF8" s="11"/>
      <c r="AG8" s="11"/>
      <c r="AH8" s="12" t="s">
        <v>293</v>
      </c>
      <c r="AI8" s="11"/>
      <c r="AJ8" s="11"/>
      <c r="AK8" s="11"/>
      <c r="AL8" s="11"/>
      <c r="AM8" s="11"/>
      <c r="AN8" s="11"/>
      <c r="AO8" s="11"/>
      <c r="AP8" s="11"/>
      <c r="AQ8" s="11"/>
      <c r="AR8" s="11"/>
      <c r="AS8" s="8"/>
    </row>
    <row r="9" spans="1:45" x14ac:dyDescent="0.2">
      <c r="A9" s="26"/>
      <c r="B9" s="23" t="s">
        <v>87</v>
      </c>
      <c r="C9" s="9">
        <v>5.8343070482539998E-2</v>
      </c>
      <c r="D9" s="9">
        <v>6.2552637581829995E-2</v>
      </c>
      <c r="E9" s="9">
        <v>3.2043576844370002E-2</v>
      </c>
      <c r="F9" s="9">
        <v>0.1108262504559</v>
      </c>
      <c r="G9" s="9">
        <v>8.2000288704439997E-2</v>
      </c>
      <c r="H9" s="9">
        <v>2.8268440188109999E-2</v>
      </c>
      <c r="I9" s="9">
        <v>6.2533458524060004E-2</v>
      </c>
      <c r="J9" s="9">
        <v>5.4842536591449997E-2</v>
      </c>
      <c r="K9" s="9">
        <v>5.1549422417850002E-2</v>
      </c>
      <c r="L9" s="9">
        <v>9.2820249033460006E-2</v>
      </c>
      <c r="M9" s="9">
        <v>1.7564009254499999E-2</v>
      </c>
      <c r="N9" s="9">
        <v>7.3278511678380009E-2</v>
      </c>
      <c r="O9" s="9">
        <v>0</v>
      </c>
      <c r="P9" s="9">
        <v>1</v>
      </c>
      <c r="Q9" s="9">
        <v>0</v>
      </c>
      <c r="R9" s="9">
        <v>0</v>
      </c>
      <c r="S9" s="9">
        <v>0</v>
      </c>
      <c r="T9" s="9">
        <v>0</v>
      </c>
      <c r="U9" s="9">
        <v>0</v>
      </c>
      <c r="V9" s="9">
        <v>0.11029134987350001</v>
      </c>
      <c r="W9" s="9">
        <v>0</v>
      </c>
      <c r="X9" s="9">
        <v>6.496802106796E-2</v>
      </c>
      <c r="Y9" s="9">
        <v>9.9543628129030004E-2</v>
      </c>
      <c r="Z9" s="9">
        <v>3.595534669969E-2</v>
      </c>
      <c r="AA9" s="9">
        <v>0.13849258937789999</v>
      </c>
      <c r="AB9" s="9">
        <v>2.0415581510710001E-2</v>
      </c>
      <c r="AC9" s="9">
        <v>6.3308079810369997E-2</v>
      </c>
      <c r="AD9" s="9">
        <v>7.8482297331069997E-2</v>
      </c>
      <c r="AE9" s="9">
        <v>8.4475472820420006E-2</v>
      </c>
      <c r="AF9" s="9">
        <v>5.030505162862E-2</v>
      </c>
      <c r="AG9" s="9">
        <v>3.4928929385089999E-2</v>
      </c>
      <c r="AH9" s="9">
        <v>0</v>
      </c>
      <c r="AI9" s="9">
        <v>3.6639973472380002E-2</v>
      </c>
      <c r="AJ9" s="9">
        <v>0.1958605579314</v>
      </c>
      <c r="AK9" s="9">
        <v>4.856828235282E-2</v>
      </c>
      <c r="AL9" s="9">
        <v>2.2746031062730002E-2</v>
      </c>
      <c r="AM9" s="9">
        <v>5.3241683612389998E-2</v>
      </c>
      <c r="AN9" s="9">
        <v>0.1308734351309</v>
      </c>
      <c r="AO9" s="9">
        <v>0</v>
      </c>
      <c r="AP9" s="9">
        <v>3.4088917958439997E-2</v>
      </c>
      <c r="AQ9" s="9">
        <v>0</v>
      </c>
      <c r="AR9" s="9">
        <v>4.7076609018379997E-2</v>
      </c>
      <c r="AS9" s="8"/>
    </row>
    <row r="10" spans="1:45" x14ac:dyDescent="0.2">
      <c r="A10" s="24"/>
      <c r="B10" s="24"/>
      <c r="C10" s="10">
        <v>751</v>
      </c>
      <c r="D10" s="10">
        <v>69</v>
      </c>
      <c r="E10" s="10">
        <v>140</v>
      </c>
      <c r="F10" s="10">
        <v>137</v>
      </c>
      <c r="G10" s="10">
        <v>158</v>
      </c>
      <c r="H10" s="10">
        <v>232</v>
      </c>
      <c r="I10" s="10">
        <v>409</v>
      </c>
      <c r="J10" s="10">
        <v>334</v>
      </c>
      <c r="K10" s="10">
        <v>363</v>
      </c>
      <c r="L10" s="10">
        <v>245</v>
      </c>
      <c r="M10" s="10">
        <v>128</v>
      </c>
      <c r="N10" s="10">
        <v>9</v>
      </c>
      <c r="O10" s="10">
        <v>51</v>
      </c>
      <c r="P10" s="10">
        <v>35</v>
      </c>
      <c r="Q10" s="10">
        <v>147</v>
      </c>
      <c r="R10" s="10">
        <v>88</v>
      </c>
      <c r="S10" s="10">
        <v>118</v>
      </c>
      <c r="T10" s="10">
        <v>179</v>
      </c>
      <c r="U10" s="10">
        <v>133</v>
      </c>
      <c r="V10" s="10">
        <v>59</v>
      </c>
      <c r="W10" s="10">
        <v>40</v>
      </c>
      <c r="X10" s="10">
        <v>36</v>
      </c>
      <c r="Y10" s="10">
        <v>129</v>
      </c>
      <c r="Z10" s="10">
        <v>127</v>
      </c>
      <c r="AA10" s="10">
        <v>80</v>
      </c>
      <c r="AB10" s="10">
        <v>280</v>
      </c>
      <c r="AC10" s="10">
        <v>39</v>
      </c>
      <c r="AD10" s="10">
        <v>104</v>
      </c>
      <c r="AE10" s="10">
        <v>134</v>
      </c>
      <c r="AF10" s="10">
        <v>274</v>
      </c>
      <c r="AG10" s="10">
        <v>190</v>
      </c>
      <c r="AH10" s="10">
        <v>7</v>
      </c>
      <c r="AI10" s="10">
        <v>144</v>
      </c>
      <c r="AJ10" s="10">
        <v>40</v>
      </c>
      <c r="AK10" s="10">
        <v>14</v>
      </c>
      <c r="AL10" s="10">
        <v>29</v>
      </c>
      <c r="AM10" s="10">
        <v>93</v>
      </c>
      <c r="AN10" s="10">
        <v>36</v>
      </c>
      <c r="AO10" s="10">
        <v>3</v>
      </c>
      <c r="AP10" s="10">
        <v>24</v>
      </c>
      <c r="AQ10" s="10">
        <v>6</v>
      </c>
      <c r="AR10" s="10">
        <v>362</v>
      </c>
      <c r="AS10" s="8"/>
    </row>
    <row r="11" spans="1:45" x14ac:dyDescent="0.2">
      <c r="A11" s="24"/>
      <c r="B11" s="24"/>
      <c r="C11" s="11" t="s">
        <v>118</v>
      </c>
      <c r="D11" s="11"/>
      <c r="E11" s="11"/>
      <c r="F11" s="11"/>
      <c r="G11" s="11"/>
      <c r="H11" s="11"/>
      <c r="I11" s="11"/>
      <c r="J11" s="11"/>
      <c r="K11" s="11"/>
      <c r="L11" s="12" t="s">
        <v>202</v>
      </c>
      <c r="M11" s="11"/>
      <c r="N11" s="11"/>
      <c r="O11" s="11"/>
      <c r="P11" s="12" t="s">
        <v>567</v>
      </c>
      <c r="Q11" s="11"/>
      <c r="R11" s="11"/>
      <c r="S11" s="11"/>
      <c r="T11" s="11"/>
      <c r="U11" s="11"/>
      <c r="V11" s="11"/>
      <c r="W11" s="11"/>
      <c r="X11" s="11"/>
      <c r="Y11" s="11"/>
      <c r="Z11" s="11"/>
      <c r="AA11" s="12" t="s">
        <v>131</v>
      </c>
      <c r="AB11" s="11"/>
      <c r="AC11" s="11"/>
      <c r="AD11" s="11"/>
      <c r="AE11" s="11"/>
      <c r="AF11" s="11"/>
      <c r="AG11" s="11"/>
      <c r="AH11" s="11"/>
      <c r="AI11" s="11"/>
      <c r="AJ11" s="11"/>
      <c r="AK11" s="11"/>
      <c r="AL11" s="11"/>
      <c r="AM11" s="11"/>
      <c r="AN11" s="11"/>
      <c r="AO11" s="11"/>
      <c r="AP11" s="11"/>
      <c r="AQ11" s="11"/>
      <c r="AR11" s="11"/>
      <c r="AS11" s="8"/>
    </row>
    <row r="12" spans="1:45" x14ac:dyDescent="0.2">
      <c r="A12" s="26"/>
      <c r="B12" s="23" t="s">
        <v>88</v>
      </c>
      <c r="C12" s="9">
        <v>0.18775280201610001</v>
      </c>
      <c r="D12" s="9">
        <v>0.20389971974650001</v>
      </c>
      <c r="E12" s="9">
        <v>0.20415270164989999</v>
      </c>
      <c r="F12" s="9">
        <v>0.13690348445280001</v>
      </c>
      <c r="G12" s="9">
        <v>0.1669649469151</v>
      </c>
      <c r="H12" s="9">
        <v>0.21169413655450001</v>
      </c>
      <c r="I12" s="9">
        <v>0.2126564174509</v>
      </c>
      <c r="J12" s="9">
        <v>0.16034743486120001</v>
      </c>
      <c r="K12" s="9">
        <v>0.1621552988088</v>
      </c>
      <c r="L12" s="9">
        <v>0.23748287036259999</v>
      </c>
      <c r="M12" s="9">
        <v>0.17837653827399999</v>
      </c>
      <c r="N12" s="9">
        <v>6.0160991142999998E-2</v>
      </c>
      <c r="O12" s="9">
        <v>0</v>
      </c>
      <c r="P12" s="9">
        <v>0</v>
      </c>
      <c r="Q12" s="9">
        <v>1</v>
      </c>
      <c r="R12" s="9">
        <v>0</v>
      </c>
      <c r="S12" s="9">
        <v>0</v>
      </c>
      <c r="T12" s="9">
        <v>0</v>
      </c>
      <c r="U12" s="9">
        <v>0</v>
      </c>
      <c r="V12" s="9">
        <v>0.14798257831469999</v>
      </c>
      <c r="W12" s="9">
        <v>0.17858471044589999</v>
      </c>
      <c r="X12" s="9">
        <v>0.22899178429979999</v>
      </c>
      <c r="Y12" s="9">
        <v>0.12681398294599999</v>
      </c>
      <c r="Z12" s="9">
        <v>0.22446976476040001</v>
      </c>
      <c r="AA12" s="9">
        <v>0.1308796195436</v>
      </c>
      <c r="AB12" s="9">
        <v>0.2241681962106</v>
      </c>
      <c r="AC12" s="9">
        <v>0.14438575030449999</v>
      </c>
      <c r="AD12" s="9">
        <v>0.19650857063960001</v>
      </c>
      <c r="AE12" s="9">
        <v>0.1193564129819</v>
      </c>
      <c r="AF12" s="9">
        <v>0.2099720724362</v>
      </c>
      <c r="AG12" s="9">
        <v>0.2244307510062</v>
      </c>
      <c r="AH12" s="9">
        <v>0.1802175623666</v>
      </c>
      <c r="AI12" s="9">
        <v>0.194246537779</v>
      </c>
      <c r="AJ12" s="9">
        <v>0.27361802042529998</v>
      </c>
      <c r="AK12" s="9">
        <v>7.660912573673001E-2</v>
      </c>
      <c r="AL12" s="9">
        <v>0.18068534238049999</v>
      </c>
      <c r="AM12" s="9">
        <v>0.23993538114999999</v>
      </c>
      <c r="AN12" s="9">
        <v>0.1383045843563</v>
      </c>
      <c r="AO12" s="9">
        <v>0.28341643148880002</v>
      </c>
      <c r="AP12" s="9">
        <v>2.683385810504E-2</v>
      </c>
      <c r="AQ12" s="9">
        <v>0.21543422240849999</v>
      </c>
      <c r="AR12" s="9">
        <v>0.177638258923</v>
      </c>
      <c r="AS12" s="8"/>
    </row>
    <row r="13" spans="1:45" x14ac:dyDescent="0.2">
      <c r="A13" s="24"/>
      <c r="B13" s="24"/>
      <c r="C13" s="10">
        <v>751</v>
      </c>
      <c r="D13" s="10">
        <v>69</v>
      </c>
      <c r="E13" s="10">
        <v>140</v>
      </c>
      <c r="F13" s="10">
        <v>137</v>
      </c>
      <c r="G13" s="10">
        <v>158</v>
      </c>
      <c r="H13" s="10">
        <v>232</v>
      </c>
      <c r="I13" s="10">
        <v>409</v>
      </c>
      <c r="J13" s="10">
        <v>334</v>
      </c>
      <c r="K13" s="10">
        <v>363</v>
      </c>
      <c r="L13" s="10">
        <v>245</v>
      </c>
      <c r="M13" s="10">
        <v>128</v>
      </c>
      <c r="N13" s="10">
        <v>9</v>
      </c>
      <c r="O13" s="10">
        <v>51</v>
      </c>
      <c r="P13" s="10">
        <v>35</v>
      </c>
      <c r="Q13" s="10">
        <v>147</v>
      </c>
      <c r="R13" s="10">
        <v>88</v>
      </c>
      <c r="S13" s="10">
        <v>118</v>
      </c>
      <c r="T13" s="10">
        <v>179</v>
      </c>
      <c r="U13" s="10">
        <v>133</v>
      </c>
      <c r="V13" s="10">
        <v>59</v>
      </c>
      <c r="W13" s="10">
        <v>40</v>
      </c>
      <c r="X13" s="10">
        <v>36</v>
      </c>
      <c r="Y13" s="10">
        <v>129</v>
      </c>
      <c r="Z13" s="10">
        <v>127</v>
      </c>
      <c r="AA13" s="10">
        <v>80</v>
      </c>
      <c r="AB13" s="10">
        <v>280</v>
      </c>
      <c r="AC13" s="10">
        <v>39</v>
      </c>
      <c r="AD13" s="10">
        <v>104</v>
      </c>
      <c r="AE13" s="10">
        <v>134</v>
      </c>
      <c r="AF13" s="10">
        <v>274</v>
      </c>
      <c r="AG13" s="10">
        <v>190</v>
      </c>
      <c r="AH13" s="10">
        <v>7</v>
      </c>
      <c r="AI13" s="10">
        <v>144</v>
      </c>
      <c r="AJ13" s="10">
        <v>40</v>
      </c>
      <c r="AK13" s="10">
        <v>14</v>
      </c>
      <c r="AL13" s="10">
        <v>29</v>
      </c>
      <c r="AM13" s="10">
        <v>93</v>
      </c>
      <c r="AN13" s="10">
        <v>36</v>
      </c>
      <c r="AO13" s="10">
        <v>3</v>
      </c>
      <c r="AP13" s="10">
        <v>24</v>
      </c>
      <c r="AQ13" s="10">
        <v>6</v>
      </c>
      <c r="AR13" s="10">
        <v>362</v>
      </c>
      <c r="AS13" s="8"/>
    </row>
    <row r="14" spans="1:45" x14ac:dyDescent="0.2">
      <c r="A14" s="24"/>
      <c r="B14" s="24"/>
      <c r="C14" s="11" t="s">
        <v>118</v>
      </c>
      <c r="D14" s="11"/>
      <c r="E14" s="11"/>
      <c r="F14" s="11"/>
      <c r="G14" s="11"/>
      <c r="H14" s="11"/>
      <c r="I14" s="11"/>
      <c r="J14" s="11"/>
      <c r="K14" s="11"/>
      <c r="L14" s="11"/>
      <c r="M14" s="11"/>
      <c r="N14" s="11"/>
      <c r="O14" s="11"/>
      <c r="P14" s="11"/>
      <c r="Q14" s="12" t="s">
        <v>568</v>
      </c>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8"/>
    </row>
    <row r="15" spans="1:45" x14ac:dyDescent="0.2">
      <c r="A15" s="26"/>
      <c r="B15" s="23" t="s">
        <v>89</v>
      </c>
      <c r="C15" s="9">
        <v>0.1274880453974</v>
      </c>
      <c r="D15" s="9">
        <v>0.1146455066909</v>
      </c>
      <c r="E15" s="9">
        <v>0.17882131087729999</v>
      </c>
      <c r="F15" s="9">
        <v>9.8103559105319996E-2</v>
      </c>
      <c r="G15" s="9">
        <v>9.8690497829499998E-2</v>
      </c>
      <c r="H15" s="9">
        <v>0.14345309185550001</v>
      </c>
      <c r="I15" s="9">
        <v>0.10489861618970001</v>
      </c>
      <c r="J15" s="9">
        <v>0.15663361829370001</v>
      </c>
      <c r="K15" s="9">
        <v>0.1432690566026</v>
      </c>
      <c r="L15" s="9">
        <v>8.3850665110939998E-2</v>
      </c>
      <c r="M15" s="9">
        <v>0.148435274181</v>
      </c>
      <c r="N15" s="9">
        <v>0.35172615062200002</v>
      </c>
      <c r="O15" s="9">
        <v>0</v>
      </c>
      <c r="P15" s="9">
        <v>0</v>
      </c>
      <c r="Q15" s="9">
        <v>0</v>
      </c>
      <c r="R15" s="9">
        <v>1</v>
      </c>
      <c r="S15" s="9">
        <v>0</v>
      </c>
      <c r="T15" s="9">
        <v>0</v>
      </c>
      <c r="U15" s="9">
        <v>0</v>
      </c>
      <c r="V15" s="9">
        <v>0.10006145208849999</v>
      </c>
      <c r="W15" s="9">
        <v>0.1082501133837</v>
      </c>
      <c r="X15" s="9">
        <v>0.26223316165369998</v>
      </c>
      <c r="Y15" s="9">
        <v>0.10013943844879999</v>
      </c>
      <c r="Z15" s="9">
        <v>0.13191358936899999</v>
      </c>
      <c r="AA15" s="9">
        <v>0.1773300210681</v>
      </c>
      <c r="AB15" s="9">
        <v>0.1138960124969</v>
      </c>
      <c r="AC15" s="9">
        <v>2.9679107465320001E-2</v>
      </c>
      <c r="AD15" s="9">
        <v>0.13111978574559999</v>
      </c>
      <c r="AE15" s="9">
        <v>0.1310601997667</v>
      </c>
      <c r="AF15" s="9">
        <v>0.1417554609309</v>
      </c>
      <c r="AG15" s="9">
        <v>0.1346996452601</v>
      </c>
      <c r="AH15" s="9">
        <v>0</v>
      </c>
      <c r="AI15" s="9">
        <v>6.2179215626659998E-2</v>
      </c>
      <c r="AJ15" s="9">
        <v>7.4507156232050009E-2</v>
      </c>
      <c r="AK15" s="9">
        <v>0.14293026000920001</v>
      </c>
      <c r="AL15" s="9">
        <v>0.10132284407519999</v>
      </c>
      <c r="AM15" s="9">
        <v>0.1124396205183</v>
      </c>
      <c r="AN15" s="9">
        <v>6.5907935628430003E-2</v>
      </c>
      <c r="AO15" s="9">
        <v>0</v>
      </c>
      <c r="AP15" s="9">
        <v>0.31079295525869999</v>
      </c>
      <c r="AQ15" s="9">
        <v>8.3974457924500007E-2</v>
      </c>
      <c r="AR15" s="9">
        <v>0.16496843258380001</v>
      </c>
      <c r="AS15" s="8"/>
    </row>
    <row r="16" spans="1:45" x14ac:dyDescent="0.2">
      <c r="A16" s="24"/>
      <c r="B16" s="24"/>
      <c r="C16" s="10">
        <v>751</v>
      </c>
      <c r="D16" s="10">
        <v>69</v>
      </c>
      <c r="E16" s="10">
        <v>140</v>
      </c>
      <c r="F16" s="10">
        <v>137</v>
      </c>
      <c r="G16" s="10">
        <v>158</v>
      </c>
      <c r="H16" s="10">
        <v>232</v>
      </c>
      <c r="I16" s="10">
        <v>409</v>
      </c>
      <c r="J16" s="10">
        <v>334</v>
      </c>
      <c r="K16" s="10">
        <v>363</v>
      </c>
      <c r="L16" s="10">
        <v>245</v>
      </c>
      <c r="M16" s="10">
        <v>128</v>
      </c>
      <c r="N16" s="10">
        <v>9</v>
      </c>
      <c r="O16" s="10">
        <v>51</v>
      </c>
      <c r="P16" s="10">
        <v>35</v>
      </c>
      <c r="Q16" s="10">
        <v>147</v>
      </c>
      <c r="R16" s="10">
        <v>88</v>
      </c>
      <c r="S16" s="10">
        <v>118</v>
      </c>
      <c r="T16" s="10">
        <v>179</v>
      </c>
      <c r="U16" s="10">
        <v>133</v>
      </c>
      <c r="V16" s="10">
        <v>59</v>
      </c>
      <c r="W16" s="10">
        <v>40</v>
      </c>
      <c r="X16" s="10">
        <v>36</v>
      </c>
      <c r="Y16" s="10">
        <v>129</v>
      </c>
      <c r="Z16" s="10">
        <v>127</v>
      </c>
      <c r="AA16" s="10">
        <v>80</v>
      </c>
      <c r="AB16" s="10">
        <v>280</v>
      </c>
      <c r="AC16" s="10">
        <v>39</v>
      </c>
      <c r="AD16" s="10">
        <v>104</v>
      </c>
      <c r="AE16" s="10">
        <v>134</v>
      </c>
      <c r="AF16" s="10">
        <v>274</v>
      </c>
      <c r="AG16" s="10">
        <v>190</v>
      </c>
      <c r="AH16" s="10">
        <v>7</v>
      </c>
      <c r="AI16" s="10">
        <v>144</v>
      </c>
      <c r="AJ16" s="10">
        <v>40</v>
      </c>
      <c r="AK16" s="10">
        <v>14</v>
      </c>
      <c r="AL16" s="10">
        <v>29</v>
      </c>
      <c r="AM16" s="10">
        <v>93</v>
      </c>
      <c r="AN16" s="10">
        <v>36</v>
      </c>
      <c r="AO16" s="10">
        <v>3</v>
      </c>
      <c r="AP16" s="10">
        <v>24</v>
      </c>
      <c r="AQ16" s="10">
        <v>6</v>
      </c>
      <c r="AR16" s="10">
        <v>362</v>
      </c>
      <c r="AS16" s="8"/>
    </row>
    <row r="17" spans="1:45" x14ac:dyDescent="0.2">
      <c r="A17" s="24"/>
      <c r="B17" s="24"/>
      <c r="C17" s="11" t="s">
        <v>118</v>
      </c>
      <c r="D17" s="11"/>
      <c r="E17" s="11"/>
      <c r="F17" s="11"/>
      <c r="G17" s="11"/>
      <c r="H17" s="11"/>
      <c r="I17" s="11"/>
      <c r="J17" s="11"/>
      <c r="K17" s="11"/>
      <c r="L17" s="11"/>
      <c r="M17" s="11"/>
      <c r="N17" s="11"/>
      <c r="O17" s="11"/>
      <c r="P17" s="11"/>
      <c r="Q17" s="11"/>
      <c r="R17" s="12" t="s">
        <v>569</v>
      </c>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8"/>
    </row>
    <row r="18" spans="1:45" x14ac:dyDescent="0.2">
      <c r="A18" s="26"/>
      <c r="B18" s="23" t="s">
        <v>90</v>
      </c>
      <c r="C18" s="9">
        <v>0.14934234983069999</v>
      </c>
      <c r="D18" s="9">
        <v>0.17482350530810001</v>
      </c>
      <c r="E18" s="9">
        <v>0.18691485485379999</v>
      </c>
      <c r="F18" s="9">
        <v>0.16828463507079999</v>
      </c>
      <c r="G18" s="9">
        <v>0.16013784746090001</v>
      </c>
      <c r="H18" s="9">
        <v>9.6050493754030006E-2</v>
      </c>
      <c r="I18" s="9">
        <v>0.14547307036070001</v>
      </c>
      <c r="J18" s="9">
        <v>0.15439285159249999</v>
      </c>
      <c r="K18" s="9">
        <v>0.1888558232524</v>
      </c>
      <c r="L18" s="9">
        <v>0.112459553335</v>
      </c>
      <c r="M18" s="9">
        <v>0.11698317463250001</v>
      </c>
      <c r="N18" s="9">
        <v>0.1119646456906</v>
      </c>
      <c r="O18" s="9">
        <v>0</v>
      </c>
      <c r="P18" s="9">
        <v>0</v>
      </c>
      <c r="Q18" s="9">
        <v>0</v>
      </c>
      <c r="R18" s="9">
        <v>0</v>
      </c>
      <c r="S18" s="9">
        <v>1</v>
      </c>
      <c r="T18" s="9">
        <v>0</v>
      </c>
      <c r="U18" s="9">
        <v>0</v>
      </c>
      <c r="V18" s="9">
        <v>0.1088462498756</v>
      </c>
      <c r="W18" s="9">
        <v>0.10901407879360001</v>
      </c>
      <c r="X18" s="9">
        <v>2.2403759657519999E-2</v>
      </c>
      <c r="Y18" s="9">
        <v>0.19140388250509999</v>
      </c>
      <c r="Z18" s="9">
        <v>0.14374981899719999</v>
      </c>
      <c r="AA18" s="9">
        <v>0.1574191774923</v>
      </c>
      <c r="AB18" s="9">
        <v>0.1660474534578</v>
      </c>
      <c r="AC18" s="9">
        <v>0.20439086400500001</v>
      </c>
      <c r="AD18" s="9">
        <v>9.4924671766480007E-2</v>
      </c>
      <c r="AE18" s="9">
        <v>9.1042538678740001E-2</v>
      </c>
      <c r="AF18" s="9">
        <v>0.1539356719013</v>
      </c>
      <c r="AG18" s="9">
        <v>0.2122510985154</v>
      </c>
      <c r="AH18" s="9">
        <v>0.1239680268834</v>
      </c>
      <c r="AI18" s="9">
        <v>8.0520560186539997E-2</v>
      </c>
      <c r="AJ18" s="9">
        <v>9.2336453073660008E-2</v>
      </c>
      <c r="AK18" s="9">
        <v>0</v>
      </c>
      <c r="AL18" s="9">
        <v>0.25066357510289999</v>
      </c>
      <c r="AM18" s="9">
        <v>0.1514679794172</v>
      </c>
      <c r="AN18" s="9">
        <v>0.15948953615229999</v>
      </c>
      <c r="AO18" s="9">
        <v>0.71658356851120009</v>
      </c>
      <c r="AP18" s="9">
        <v>0.1493357520601</v>
      </c>
      <c r="AQ18" s="9">
        <v>0.5064488206994</v>
      </c>
      <c r="AR18" s="9">
        <v>0.1754605930257</v>
      </c>
      <c r="AS18" s="8"/>
    </row>
    <row r="19" spans="1:45" x14ac:dyDescent="0.2">
      <c r="A19" s="24"/>
      <c r="B19" s="24"/>
      <c r="C19" s="10">
        <v>751</v>
      </c>
      <c r="D19" s="10">
        <v>69</v>
      </c>
      <c r="E19" s="10">
        <v>140</v>
      </c>
      <c r="F19" s="10">
        <v>137</v>
      </c>
      <c r="G19" s="10">
        <v>158</v>
      </c>
      <c r="H19" s="10">
        <v>232</v>
      </c>
      <c r="I19" s="10">
        <v>409</v>
      </c>
      <c r="J19" s="10">
        <v>334</v>
      </c>
      <c r="K19" s="10">
        <v>363</v>
      </c>
      <c r="L19" s="10">
        <v>245</v>
      </c>
      <c r="M19" s="10">
        <v>128</v>
      </c>
      <c r="N19" s="10">
        <v>9</v>
      </c>
      <c r="O19" s="10">
        <v>51</v>
      </c>
      <c r="P19" s="10">
        <v>35</v>
      </c>
      <c r="Q19" s="10">
        <v>147</v>
      </c>
      <c r="R19" s="10">
        <v>88</v>
      </c>
      <c r="S19" s="10">
        <v>118</v>
      </c>
      <c r="T19" s="10">
        <v>179</v>
      </c>
      <c r="U19" s="10">
        <v>133</v>
      </c>
      <c r="V19" s="10">
        <v>59</v>
      </c>
      <c r="W19" s="10">
        <v>40</v>
      </c>
      <c r="X19" s="10">
        <v>36</v>
      </c>
      <c r="Y19" s="10">
        <v>129</v>
      </c>
      <c r="Z19" s="10">
        <v>127</v>
      </c>
      <c r="AA19" s="10">
        <v>80</v>
      </c>
      <c r="AB19" s="10">
        <v>280</v>
      </c>
      <c r="AC19" s="10">
        <v>39</v>
      </c>
      <c r="AD19" s="10">
        <v>104</v>
      </c>
      <c r="AE19" s="10">
        <v>134</v>
      </c>
      <c r="AF19" s="10">
        <v>274</v>
      </c>
      <c r="AG19" s="10">
        <v>190</v>
      </c>
      <c r="AH19" s="10">
        <v>7</v>
      </c>
      <c r="AI19" s="10">
        <v>144</v>
      </c>
      <c r="AJ19" s="10">
        <v>40</v>
      </c>
      <c r="AK19" s="10">
        <v>14</v>
      </c>
      <c r="AL19" s="10">
        <v>29</v>
      </c>
      <c r="AM19" s="10">
        <v>93</v>
      </c>
      <c r="AN19" s="10">
        <v>36</v>
      </c>
      <c r="AO19" s="10">
        <v>3</v>
      </c>
      <c r="AP19" s="10">
        <v>24</v>
      </c>
      <c r="AQ19" s="10">
        <v>6</v>
      </c>
      <c r="AR19" s="10">
        <v>362</v>
      </c>
      <c r="AS19" s="8"/>
    </row>
    <row r="20" spans="1:45" x14ac:dyDescent="0.2">
      <c r="A20" s="24"/>
      <c r="B20" s="24"/>
      <c r="C20" s="11" t="s">
        <v>118</v>
      </c>
      <c r="D20" s="11"/>
      <c r="E20" s="11"/>
      <c r="F20" s="11"/>
      <c r="G20" s="11"/>
      <c r="H20" s="11"/>
      <c r="I20" s="11"/>
      <c r="J20" s="11"/>
      <c r="K20" s="11"/>
      <c r="L20" s="11"/>
      <c r="M20" s="11"/>
      <c r="N20" s="11"/>
      <c r="O20" s="11"/>
      <c r="P20" s="11"/>
      <c r="Q20" s="11"/>
      <c r="R20" s="11"/>
      <c r="S20" s="12" t="s">
        <v>570</v>
      </c>
      <c r="T20" s="11"/>
      <c r="U20" s="11"/>
      <c r="V20" s="11"/>
      <c r="W20" s="11"/>
      <c r="X20" s="11"/>
      <c r="Y20" s="11"/>
      <c r="Z20" s="11"/>
      <c r="AA20" s="11"/>
      <c r="AB20" s="11"/>
      <c r="AC20" s="11"/>
      <c r="AD20" s="11"/>
      <c r="AE20" s="11"/>
      <c r="AF20" s="11"/>
      <c r="AG20" s="11"/>
      <c r="AH20" s="11"/>
      <c r="AI20" s="11"/>
      <c r="AJ20" s="11"/>
      <c r="AK20" s="11"/>
      <c r="AL20" s="11"/>
      <c r="AM20" s="11"/>
      <c r="AN20" s="11"/>
      <c r="AO20" s="12" t="s">
        <v>284</v>
      </c>
      <c r="AP20" s="11"/>
      <c r="AQ20" s="11"/>
      <c r="AR20" s="11"/>
      <c r="AS20" s="8"/>
    </row>
    <row r="21" spans="1:45" x14ac:dyDescent="0.2">
      <c r="A21" s="26"/>
      <c r="B21" s="23" t="s">
        <v>91</v>
      </c>
      <c r="C21" s="9">
        <v>0.2184840787657</v>
      </c>
      <c r="D21" s="9">
        <v>8.3337651213629987E-2</v>
      </c>
      <c r="E21" s="9">
        <v>0.2259485239581</v>
      </c>
      <c r="F21" s="9">
        <v>0.18085039353169999</v>
      </c>
      <c r="G21" s="9">
        <v>0.26931000604959998</v>
      </c>
      <c r="H21" s="9">
        <v>0.25816804350599998</v>
      </c>
      <c r="I21" s="9">
        <v>0.23045464182120001</v>
      </c>
      <c r="J21" s="9">
        <v>0.20387715013150001</v>
      </c>
      <c r="K21" s="9">
        <v>0.2175398844416</v>
      </c>
      <c r="L21" s="9">
        <v>0.21869019292690001</v>
      </c>
      <c r="M21" s="9">
        <v>0.2293542636333</v>
      </c>
      <c r="N21" s="9">
        <v>7.4878499590679992E-2</v>
      </c>
      <c r="O21" s="9">
        <v>0</v>
      </c>
      <c r="P21" s="9">
        <v>0</v>
      </c>
      <c r="Q21" s="9">
        <v>0</v>
      </c>
      <c r="R21" s="9">
        <v>0</v>
      </c>
      <c r="S21" s="9">
        <v>0</v>
      </c>
      <c r="T21" s="9">
        <v>1</v>
      </c>
      <c r="U21" s="9">
        <v>0</v>
      </c>
      <c r="V21" s="9">
        <v>0.3283474861838</v>
      </c>
      <c r="W21" s="9">
        <v>0.14702735049339999</v>
      </c>
      <c r="X21" s="9">
        <v>0.1900670387849</v>
      </c>
      <c r="Y21" s="9">
        <v>0.17122461903989999</v>
      </c>
      <c r="Z21" s="9">
        <v>0.20908076932799999</v>
      </c>
      <c r="AA21" s="9">
        <v>0.2084863134844</v>
      </c>
      <c r="AB21" s="9">
        <v>0.25021576176420002</v>
      </c>
      <c r="AC21" s="9">
        <v>0.2080438519783</v>
      </c>
      <c r="AD21" s="9">
        <v>0.2451892091398</v>
      </c>
      <c r="AE21" s="9">
        <v>0.21637783336909999</v>
      </c>
      <c r="AF21" s="9">
        <v>0.23659783145249999</v>
      </c>
      <c r="AG21" s="9">
        <v>0.18718356246269999</v>
      </c>
      <c r="AH21" s="9">
        <v>0</v>
      </c>
      <c r="AI21" s="9">
        <v>0.32079961441389998</v>
      </c>
      <c r="AJ21" s="9">
        <v>4.3151365507920002E-2</v>
      </c>
      <c r="AK21" s="9">
        <v>0.26258123696660002</v>
      </c>
      <c r="AL21" s="9">
        <v>0.1568890268857</v>
      </c>
      <c r="AM21" s="9">
        <v>0.16626358261890001</v>
      </c>
      <c r="AN21" s="9">
        <v>0.27485918504189999</v>
      </c>
      <c r="AO21" s="9">
        <v>0</v>
      </c>
      <c r="AP21" s="9">
        <v>0.2445588926094</v>
      </c>
      <c r="AQ21" s="9">
        <v>0.1941424989677</v>
      </c>
      <c r="AR21" s="9">
        <v>0.21265250825740001</v>
      </c>
      <c r="AS21" s="8"/>
    </row>
    <row r="22" spans="1:45" x14ac:dyDescent="0.2">
      <c r="A22" s="24"/>
      <c r="B22" s="24"/>
      <c r="C22" s="10">
        <v>751</v>
      </c>
      <c r="D22" s="10">
        <v>69</v>
      </c>
      <c r="E22" s="10">
        <v>140</v>
      </c>
      <c r="F22" s="10">
        <v>137</v>
      </c>
      <c r="G22" s="10">
        <v>158</v>
      </c>
      <c r="H22" s="10">
        <v>232</v>
      </c>
      <c r="I22" s="10">
        <v>409</v>
      </c>
      <c r="J22" s="10">
        <v>334</v>
      </c>
      <c r="K22" s="10">
        <v>363</v>
      </c>
      <c r="L22" s="10">
        <v>245</v>
      </c>
      <c r="M22" s="10">
        <v>128</v>
      </c>
      <c r="N22" s="10">
        <v>9</v>
      </c>
      <c r="O22" s="10">
        <v>51</v>
      </c>
      <c r="P22" s="10">
        <v>35</v>
      </c>
      <c r="Q22" s="10">
        <v>147</v>
      </c>
      <c r="R22" s="10">
        <v>88</v>
      </c>
      <c r="S22" s="10">
        <v>118</v>
      </c>
      <c r="T22" s="10">
        <v>179</v>
      </c>
      <c r="U22" s="10">
        <v>133</v>
      </c>
      <c r="V22" s="10">
        <v>59</v>
      </c>
      <c r="W22" s="10">
        <v>40</v>
      </c>
      <c r="X22" s="10">
        <v>36</v>
      </c>
      <c r="Y22" s="10">
        <v>129</v>
      </c>
      <c r="Z22" s="10">
        <v>127</v>
      </c>
      <c r="AA22" s="10">
        <v>80</v>
      </c>
      <c r="AB22" s="10">
        <v>280</v>
      </c>
      <c r="AC22" s="10">
        <v>39</v>
      </c>
      <c r="AD22" s="10">
        <v>104</v>
      </c>
      <c r="AE22" s="10">
        <v>134</v>
      </c>
      <c r="AF22" s="10">
        <v>274</v>
      </c>
      <c r="AG22" s="10">
        <v>190</v>
      </c>
      <c r="AH22" s="10">
        <v>7</v>
      </c>
      <c r="AI22" s="10">
        <v>144</v>
      </c>
      <c r="AJ22" s="10">
        <v>40</v>
      </c>
      <c r="AK22" s="10">
        <v>14</v>
      </c>
      <c r="AL22" s="10">
        <v>29</v>
      </c>
      <c r="AM22" s="10">
        <v>93</v>
      </c>
      <c r="AN22" s="10">
        <v>36</v>
      </c>
      <c r="AO22" s="10">
        <v>3</v>
      </c>
      <c r="AP22" s="10">
        <v>24</v>
      </c>
      <c r="AQ22" s="10">
        <v>6</v>
      </c>
      <c r="AR22" s="10">
        <v>362</v>
      </c>
      <c r="AS22" s="8"/>
    </row>
    <row r="23" spans="1:45" x14ac:dyDescent="0.2">
      <c r="A23" s="24"/>
      <c r="B23" s="24"/>
      <c r="C23" s="11" t="s">
        <v>118</v>
      </c>
      <c r="D23" s="11"/>
      <c r="E23" s="11"/>
      <c r="F23" s="11"/>
      <c r="G23" s="12" t="s">
        <v>119</v>
      </c>
      <c r="H23" s="12" t="s">
        <v>119</v>
      </c>
      <c r="I23" s="11"/>
      <c r="J23" s="11"/>
      <c r="K23" s="11"/>
      <c r="L23" s="11"/>
      <c r="M23" s="11"/>
      <c r="N23" s="11"/>
      <c r="O23" s="11"/>
      <c r="P23" s="11"/>
      <c r="Q23" s="11"/>
      <c r="R23" s="11"/>
      <c r="S23" s="11"/>
      <c r="T23" s="12" t="s">
        <v>571</v>
      </c>
      <c r="U23" s="11"/>
      <c r="V23" s="11"/>
      <c r="W23" s="11"/>
      <c r="X23" s="11"/>
      <c r="Y23" s="11"/>
      <c r="Z23" s="11"/>
      <c r="AA23" s="11"/>
      <c r="AB23" s="11"/>
      <c r="AC23" s="11"/>
      <c r="AD23" s="11"/>
      <c r="AE23" s="11"/>
      <c r="AF23" s="11"/>
      <c r="AG23" s="11"/>
      <c r="AH23" s="11"/>
      <c r="AI23" s="12" t="s">
        <v>125</v>
      </c>
      <c r="AJ23" s="11"/>
      <c r="AK23" s="11"/>
      <c r="AL23" s="11"/>
      <c r="AM23" s="11"/>
      <c r="AN23" s="11"/>
      <c r="AO23" s="11"/>
      <c r="AP23" s="11"/>
      <c r="AQ23" s="11"/>
      <c r="AR23" s="11"/>
      <c r="AS23" s="8"/>
    </row>
    <row r="24" spans="1:45" x14ac:dyDescent="0.2">
      <c r="A24" s="26"/>
      <c r="B24" s="23" t="s">
        <v>92</v>
      </c>
      <c r="C24" s="9">
        <v>0.1693956746742</v>
      </c>
      <c r="D24" s="9">
        <v>0.2053933023243</v>
      </c>
      <c r="E24" s="9">
        <v>0.10973867772199999</v>
      </c>
      <c r="F24" s="9">
        <v>0.19100158956810001</v>
      </c>
      <c r="G24" s="9">
        <v>0.1637044241568</v>
      </c>
      <c r="H24" s="9">
        <v>0.1862074031174</v>
      </c>
      <c r="I24" s="9">
        <v>0.1722813317387</v>
      </c>
      <c r="J24" s="9">
        <v>0.16127152491150001</v>
      </c>
      <c r="K24" s="9">
        <v>0.1708567855973</v>
      </c>
      <c r="L24" s="9">
        <v>0.1322349378082</v>
      </c>
      <c r="M24" s="9">
        <v>0.22981614167469999</v>
      </c>
      <c r="N24" s="9">
        <v>0.18010216611079999</v>
      </c>
      <c r="O24" s="9">
        <v>0</v>
      </c>
      <c r="P24" s="9">
        <v>0</v>
      </c>
      <c r="Q24" s="9">
        <v>0</v>
      </c>
      <c r="R24" s="9">
        <v>0</v>
      </c>
      <c r="S24" s="9">
        <v>0</v>
      </c>
      <c r="T24" s="9">
        <v>0</v>
      </c>
      <c r="U24" s="9">
        <v>1</v>
      </c>
      <c r="V24" s="9">
        <v>0.13055212044049999</v>
      </c>
      <c r="W24" s="9">
        <v>0.19245939320800001</v>
      </c>
      <c r="X24" s="9">
        <v>0.1779846289742</v>
      </c>
      <c r="Y24" s="9">
        <v>0.16484709505100001</v>
      </c>
      <c r="Z24" s="9">
        <v>0.2093372687841</v>
      </c>
      <c r="AA24" s="9">
        <v>0.1166519240347</v>
      </c>
      <c r="AB24" s="9">
        <v>0.16452833549009999</v>
      </c>
      <c r="AC24" s="9">
        <v>9.5009081639229997E-2</v>
      </c>
      <c r="AD24" s="9">
        <v>0.1502253849662</v>
      </c>
      <c r="AE24" s="9">
        <v>0.2152429127363</v>
      </c>
      <c r="AF24" s="9">
        <v>0.171857244219</v>
      </c>
      <c r="AG24" s="9">
        <v>0.15406348076820001</v>
      </c>
      <c r="AH24" s="9">
        <v>0.30002582935299998</v>
      </c>
      <c r="AI24" s="9">
        <v>0.20826802883500001</v>
      </c>
      <c r="AJ24" s="9">
        <v>0.1853863950129</v>
      </c>
      <c r="AK24" s="9">
        <v>0.39260892616300003</v>
      </c>
      <c r="AL24" s="9">
        <v>0.1998565995754</v>
      </c>
      <c r="AM24" s="9">
        <v>0.19730941514120001</v>
      </c>
      <c r="AN24" s="9">
        <v>2.9073887578760001E-2</v>
      </c>
      <c r="AO24" s="9">
        <v>0</v>
      </c>
      <c r="AP24" s="9">
        <v>0.16944609152750001</v>
      </c>
      <c r="AQ24" s="9">
        <v>0</v>
      </c>
      <c r="AR24" s="9">
        <v>0.148580278339</v>
      </c>
      <c r="AS24" s="8"/>
    </row>
    <row r="25" spans="1:45" x14ac:dyDescent="0.2">
      <c r="A25" s="24"/>
      <c r="B25" s="24"/>
      <c r="C25" s="10">
        <v>751</v>
      </c>
      <c r="D25" s="10">
        <v>69</v>
      </c>
      <c r="E25" s="10">
        <v>140</v>
      </c>
      <c r="F25" s="10">
        <v>137</v>
      </c>
      <c r="G25" s="10">
        <v>158</v>
      </c>
      <c r="H25" s="10">
        <v>232</v>
      </c>
      <c r="I25" s="10">
        <v>409</v>
      </c>
      <c r="J25" s="10">
        <v>334</v>
      </c>
      <c r="K25" s="10">
        <v>363</v>
      </c>
      <c r="L25" s="10">
        <v>245</v>
      </c>
      <c r="M25" s="10">
        <v>128</v>
      </c>
      <c r="N25" s="10">
        <v>9</v>
      </c>
      <c r="O25" s="10">
        <v>51</v>
      </c>
      <c r="P25" s="10">
        <v>35</v>
      </c>
      <c r="Q25" s="10">
        <v>147</v>
      </c>
      <c r="R25" s="10">
        <v>88</v>
      </c>
      <c r="S25" s="10">
        <v>118</v>
      </c>
      <c r="T25" s="10">
        <v>179</v>
      </c>
      <c r="U25" s="10">
        <v>133</v>
      </c>
      <c r="V25" s="10">
        <v>59</v>
      </c>
      <c r="W25" s="10">
        <v>40</v>
      </c>
      <c r="X25" s="10">
        <v>36</v>
      </c>
      <c r="Y25" s="10">
        <v>129</v>
      </c>
      <c r="Z25" s="10">
        <v>127</v>
      </c>
      <c r="AA25" s="10">
        <v>80</v>
      </c>
      <c r="AB25" s="10">
        <v>280</v>
      </c>
      <c r="AC25" s="10">
        <v>39</v>
      </c>
      <c r="AD25" s="10">
        <v>104</v>
      </c>
      <c r="AE25" s="10">
        <v>134</v>
      </c>
      <c r="AF25" s="10">
        <v>274</v>
      </c>
      <c r="AG25" s="10">
        <v>190</v>
      </c>
      <c r="AH25" s="10">
        <v>7</v>
      </c>
      <c r="AI25" s="10">
        <v>144</v>
      </c>
      <c r="AJ25" s="10">
        <v>40</v>
      </c>
      <c r="AK25" s="10">
        <v>14</v>
      </c>
      <c r="AL25" s="10">
        <v>29</v>
      </c>
      <c r="AM25" s="10">
        <v>93</v>
      </c>
      <c r="AN25" s="10">
        <v>36</v>
      </c>
      <c r="AO25" s="10">
        <v>3</v>
      </c>
      <c r="AP25" s="10">
        <v>24</v>
      </c>
      <c r="AQ25" s="10">
        <v>6</v>
      </c>
      <c r="AR25" s="10">
        <v>362</v>
      </c>
      <c r="AS25" s="8"/>
    </row>
    <row r="26" spans="1:45" x14ac:dyDescent="0.2">
      <c r="A26" s="24"/>
      <c r="B26" s="24"/>
      <c r="C26" s="11" t="s">
        <v>118</v>
      </c>
      <c r="D26" s="11"/>
      <c r="E26" s="11"/>
      <c r="F26" s="11"/>
      <c r="G26" s="11"/>
      <c r="H26" s="11"/>
      <c r="I26" s="11"/>
      <c r="J26" s="11"/>
      <c r="K26" s="11"/>
      <c r="L26" s="11"/>
      <c r="M26" s="11"/>
      <c r="N26" s="11"/>
      <c r="O26" s="11"/>
      <c r="P26" s="11"/>
      <c r="Q26" s="11"/>
      <c r="R26" s="11"/>
      <c r="S26" s="11"/>
      <c r="T26" s="11"/>
      <c r="U26" s="12" t="s">
        <v>456</v>
      </c>
      <c r="V26" s="11"/>
      <c r="W26" s="11"/>
      <c r="X26" s="11"/>
      <c r="Y26" s="11"/>
      <c r="Z26" s="11"/>
      <c r="AA26" s="11"/>
      <c r="AB26" s="11"/>
      <c r="AC26" s="11"/>
      <c r="AD26" s="11"/>
      <c r="AE26" s="11"/>
      <c r="AF26" s="11"/>
      <c r="AG26" s="11"/>
      <c r="AH26" s="11"/>
      <c r="AI26" s="11"/>
      <c r="AJ26" s="11"/>
      <c r="AK26" s="12" t="s">
        <v>171</v>
      </c>
      <c r="AL26" s="11"/>
      <c r="AM26" s="11"/>
      <c r="AN26" s="11"/>
      <c r="AO26" s="11"/>
      <c r="AP26" s="11"/>
      <c r="AQ26" s="11"/>
      <c r="AR26" s="11"/>
      <c r="AS26" s="8"/>
    </row>
    <row r="27" spans="1:45" x14ac:dyDescent="0.2">
      <c r="A27" s="26"/>
      <c r="B27" s="23" t="s">
        <v>56</v>
      </c>
      <c r="C27" s="9">
        <v>1</v>
      </c>
      <c r="D27" s="9">
        <v>1</v>
      </c>
      <c r="E27" s="9">
        <v>1</v>
      </c>
      <c r="F27" s="9">
        <v>1</v>
      </c>
      <c r="G27" s="9">
        <v>1</v>
      </c>
      <c r="H27" s="9">
        <v>1</v>
      </c>
      <c r="I27" s="9">
        <v>1</v>
      </c>
      <c r="J27" s="9">
        <v>1</v>
      </c>
      <c r="K27" s="9">
        <v>1</v>
      </c>
      <c r="L27" s="9">
        <v>1</v>
      </c>
      <c r="M27" s="9">
        <v>1</v>
      </c>
      <c r="N27" s="9">
        <v>1</v>
      </c>
      <c r="O27" s="9">
        <v>1</v>
      </c>
      <c r="P27" s="9">
        <v>1</v>
      </c>
      <c r="Q27" s="9">
        <v>1</v>
      </c>
      <c r="R27" s="9">
        <v>1</v>
      </c>
      <c r="S27" s="9">
        <v>1</v>
      </c>
      <c r="T27" s="9">
        <v>1</v>
      </c>
      <c r="U27" s="9">
        <v>1</v>
      </c>
      <c r="V27" s="9">
        <v>1</v>
      </c>
      <c r="W27" s="9">
        <v>1</v>
      </c>
      <c r="X27" s="9">
        <v>1</v>
      </c>
      <c r="Y27" s="9">
        <v>1</v>
      </c>
      <c r="Z27" s="9">
        <v>1</v>
      </c>
      <c r="AA27" s="9">
        <v>1</v>
      </c>
      <c r="AB27" s="9">
        <v>1</v>
      </c>
      <c r="AC27" s="9">
        <v>1</v>
      </c>
      <c r="AD27" s="9">
        <v>1</v>
      </c>
      <c r="AE27" s="9">
        <v>1</v>
      </c>
      <c r="AF27" s="9">
        <v>1</v>
      </c>
      <c r="AG27" s="9">
        <v>1</v>
      </c>
      <c r="AH27" s="9">
        <v>1</v>
      </c>
      <c r="AI27" s="9">
        <v>1</v>
      </c>
      <c r="AJ27" s="9">
        <v>1</v>
      </c>
      <c r="AK27" s="9">
        <v>1</v>
      </c>
      <c r="AL27" s="9">
        <v>1</v>
      </c>
      <c r="AM27" s="9">
        <v>1</v>
      </c>
      <c r="AN27" s="9">
        <v>1</v>
      </c>
      <c r="AO27" s="9">
        <v>1</v>
      </c>
      <c r="AP27" s="9">
        <v>1</v>
      </c>
      <c r="AQ27" s="9">
        <v>1</v>
      </c>
      <c r="AR27" s="9">
        <v>1</v>
      </c>
      <c r="AS27" s="8"/>
    </row>
    <row r="28" spans="1:45" x14ac:dyDescent="0.2">
      <c r="A28" s="24"/>
      <c r="B28" s="24"/>
      <c r="C28" s="10">
        <v>751</v>
      </c>
      <c r="D28" s="10">
        <v>69</v>
      </c>
      <c r="E28" s="10">
        <v>140</v>
      </c>
      <c r="F28" s="10">
        <v>137</v>
      </c>
      <c r="G28" s="10">
        <v>158</v>
      </c>
      <c r="H28" s="10">
        <v>232</v>
      </c>
      <c r="I28" s="10">
        <v>409</v>
      </c>
      <c r="J28" s="10">
        <v>334</v>
      </c>
      <c r="K28" s="10">
        <v>363</v>
      </c>
      <c r="L28" s="10">
        <v>245</v>
      </c>
      <c r="M28" s="10">
        <v>128</v>
      </c>
      <c r="N28" s="10">
        <v>9</v>
      </c>
      <c r="O28" s="10">
        <v>51</v>
      </c>
      <c r="P28" s="10">
        <v>35</v>
      </c>
      <c r="Q28" s="10">
        <v>147</v>
      </c>
      <c r="R28" s="10">
        <v>88</v>
      </c>
      <c r="S28" s="10">
        <v>118</v>
      </c>
      <c r="T28" s="10">
        <v>179</v>
      </c>
      <c r="U28" s="10">
        <v>133</v>
      </c>
      <c r="V28" s="10">
        <v>59</v>
      </c>
      <c r="W28" s="10">
        <v>40</v>
      </c>
      <c r="X28" s="10">
        <v>36</v>
      </c>
      <c r="Y28" s="10">
        <v>129</v>
      </c>
      <c r="Z28" s="10">
        <v>127</v>
      </c>
      <c r="AA28" s="10">
        <v>80</v>
      </c>
      <c r="AB28" s="10">
        <v>280</v>
      </c>
      <c r="AC28" s="10">
        <v>39</v>
      </c>
      <c r="AD28" s="10">
        <v>104</v>
      </c>
      <c r="AE28" s="10">
        <v>134</v>
      </c>
      <c r="AF28" s="10">
        <v>274</v>
      </c>
      <c r="AG28" s="10">
        <v>190</v>
      </c>
      <c r="AH28" s="10">
        <v>7</v>
      </c>
      <c r="AI28" s="10">
        <v>144</v>
      </c>
      <c r="AJ28" s="10">
        <v>40</v>
      </c>
      <c r="AK28" s="10">
        <v>14</v>
      </c>
      <c r="AL28" s="10">
        <v>29</v>
      </c>
      <c r="AM28" s="10">
        <v>93</v>
      </c>
      <c r="AN28" s="10">
        <v>36</v>
      </c>
      <c r="AO28" s="10">
        <v>3</v>
      </c>
      <c r="AP28" s="10">
        <v>24</v>
      </c>
      <c r="AQ28" s="10">
        <v>6</v>
      </c>
      <c r="AR28" s="10">
        <v>362</v>
      </c>
      <c r="AS28" s="8"/>
    </row>
    <row r="29" spans="1:45" x14ac:dyDescent="0.2">
      <c r="A29" s="24"/>
      <c r="B29" s="24"/>
      <c r="C29" s="11" t="s">
        <v>118</v>
      </c>
      <c r="D29" s="11" t="s">
        <v>118</v>
      </c>
      <c r="E29" s="11" t="s">
        <v>118</v>
      </c>
      <c r="F29" s="11" t="s">
        <v>118</v>
      </c>
      <c r="G29" s="11" t="s">
        <v>118</v>
      </c>
      <c r="H29" s="11" t="s">
        <v>118</v>
      </c>
      <c r="I29" s="11" t="s">
        <v>118</v>
      </c>
      <c r="J29" s="11" t="s">
        <v>118</v>
      </c>
      <c r="K29" s="11" t="s">
        <v>118</v>
      </c>
      <c r="L29" s="11" t="s">
        <v>118</v>
      </c>
      <c r="M29" s="11" t="s">
        <v>118</v>
      </c>
      <c r="N29" s="11" t="s">
        <v>118</v>
      </c>
      <c r="O29" s="11" t="s">
        <v>118</v>
      </c>
      <c r="P29" s="11" t="s">
        <v>118</v>
      </c>
      <c r="Q29" s="11" t="s">
        <v>118</v>
      </c>
      <c r="R29" s="11" t="s">
        <v>118</v>
      </c>
      <c r="S29" s="11" t="s">
        <v>118</v>
      </c>
      <c r="T29" s="11" t="s">
        <v>118</v>
      </c>
      <c r="U29" s="11" t="s">
        <v>118</v>
      </c>
      <c r="V29" s="11" t="s">
        <v>118</v>
      </c>
      <c r="W29" s="11" t="s">
        <v>118</v>
      </c>
      <c r="X29" s="11" t="s">
        <v>118</v>
      </c>
      <c r="Y29" s="11" t="s">
        <v>118</v>
      </c>
      <c r="Z29" s="11" t="s">
        <v>118</v>
      </c>
      <c r="AA29" s="11" t="s">
        <v>118</v>
      </c>
      <c r="AB29" s="11" t="s">
        <v>118</v>
      </c>
      <c r="AC29" s="11" t="s">
        <v>118</v>
      </c>
      <c r="AD29" s="11" t="s">
        <v>118</v>
      </c>
      <c r="AE29" s="11" t="s">
        <v>118</v>
      </c>
      <c r="AF29" s="11" t="s">
        <v>118</v>
      </c>
      <c r="AG29" s="11" t="s">
        <v>118</v>
      </c>
      <c r="AH29" s="11" t="s">
        <v>118</v>
      </c>
      <c r="AI29" s="11" t="s">
        <v>118</v>
      </c>
      <c r="AJ29" s="11" t="s">
        <v>118</v>
      </c>
      <c r="AK29" s="11" t="s">
        <v>118</v>
      </c>
      <c r="AL29" s="11" t="s">
        <v>118</v>
      </c>
      <c r="AM29" s="11" t="s">
        <v>118</v>
      </c>
      <c r="AN29" s="11" t="s">
        <v>118</v>
      </c>
      <c r="AO29" s="11" t="s">
        <v>118</v>
      </c>
      <c r="AP29" s="11" t="s">
        <v>118</v>
      </c>
      <c r="AQ29" s="11" t="s">
        <v>118</v>
      </c>
      <c r="AR29" s="11" t="s">
        <v>118</v>
      </c>
      <c r="AS29" s="8"/>
    </row>
    <row r="30" spans="1:45" x14ac:dyDescent="0.2">
      <c r="A30" s="13" t="s">
        <v>134</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20"/>
    </row>
    <row r="31" spans="1:45" x14ac:dyDescent="0.2">
      <c r="A31" s="15" t="s">
        <v>135</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row>
  </sheetData>
  <mergeCells count="19">
    <mergeCell ref="AP2:AR2"/>
    <mergeCell ref="A2:C2"/>
    <mergeCell ref="A3:B5"/>
    <mergeCell ref="B6:B8"/>
    <mergeCell ref="B9:B11"/>
    <mergeCell ref="AI3:AR3"/>
    <mergeCell ref="D3:H3"/>
    <mergeCell ref="I3:J3"/>
    <mergeCell ref="K3:N3"/>
    <mergeCell ref="O3:U3"/>
    <mergeCell ref="V3:AB3"/>
    <mergeCell ref="AC3:AH3"/>
    <mergeCell ref="B27:B29"/>
    <mergeCell ref="A6:A29"/>
    <mergeCell ref="B12:B14"/>
    <mergeCell ref="B15:B17"/>
    <mergeCell ref="B18:B20"/>
    <mergeCell ref="B21:B23"/>
    <mergeCell ref="B24:B26"/>
  </mergeCells>
  <hyperlinks>
    <hyperlink ref="A1" location="'TOC'!A1:A1" display="Back to TOC" xr:uid="{00000000-0004-0000-2D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9"/>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2"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153</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32"/>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32"/>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154</v>
      </c>
      <c r="B6" s="23" t="s">
        <v>138</v>
      </c>
      <c r="C6" s="9">
        <v>0.95922613585500005</v>
      </c>
      <c r="D6" s="9">
        <v>0.93267398250810007</v>
      </c>
      <c r="E6" s="9">
        <v>0.9825505919405999</v>
      </c>
      <c r="F6" s="9">
        <v>0.93274980861299994</v>
      </c>
      <c r="G6" s="9">
        <v>0.97792116970189991</v>
      </c>
      <c r="H6" s="9">
        <v>0.96857511203070001</v>
      </c>
      <c r="I6" s="9">
        <v>0.97030538946159994</v>
      </c>
      <c r="J6" s="9">
        <v>0.94834285929789996</v>
      </c>
      <c r="K6" s="9">
        <v>0.98359755340499999</v>
      </c>
      <c r="L6" s="9">
        <v>0.9861407871765</v>
      </c>
      <c r="M6" s="9">
        <v>0.90691477232059992</v>
      </c>
      <c r="N6" s="9">
        <v>0.1192976606733</v>
      </c>
      <c r="O6" s="9">
        <v>0.94664885679270006</v>
      </c>
      <c r="P6" s="9">
        <v>0.98506302214149999</v>
      </c>
      <c r="Q6" s="9">
        <v>0.96675304966659992</v>
      </c>
      <c r="R6" s="9">
        <v>0.93317597633790006</v>
      </c>
      <c r="S6" s="9">
        <v>0.98820240172219997</v>
      </c>
      <c r="T6" s="9">
        <v>0.94749944662260011</v>
      </c>
      <c r="U6" s="9">
        <v>0.9577916854463</v>
      </c>
      <c r="V6" s="9">
        <v>0.96056660109679992</v>
      </c>
      <c r="W6" s="9">
        <v>0.95531448291589993</v>
      </c>
      <c r="X6" s="9">
        <v>0.88726453482630008</v>
      </c>
      <c r="Y6" s="9">
        <v>0.93957703593890007</v>
      </c>
      <c r="Z6" s="9">
        <v>0.96176435653360004</v>
      </c>
      <c r="AA6" s="9">
        <v>0.97724495223000007</v>
      </c>
      <c r="AB6" s="9">
        <v>0.97873747136400002</v>
      </c>
      <c r="AC6" s="9">
        <v>0.92054244017859999</v>
      </c>
      <c r="AD6" s="9">
        <v>0.96329026125979988</v>
      </c>
      <c r="AE6" s="9">
        <v>0.93071120171279997</v>
      </c>
      <c r="AF6" s="9">
        <v>0.97710448187050003</v>
      </c>
      <c r="AG6" s="9">
        <v>0.96618682920520005</v>
      </c>
      <c r="AH6" s="9">
        <v>1</v>
      </c>
      <c r="AI6" s="9">
        <v>0.98892310669500005</v>
      </c>
      <c r="AJ6" s="9">
        <v>0.96956695976160001</v>
      </c>
      <c r="AK6" s="9">
        <v>0.9551499977000999</v>
      </c>
      <c r="AL6" s="9">
        <v>0.96222654845280009</v>
      </c>
      <c r="AM6" s="9">
        <v>0.93835758366510003</v>
      </c>
      <c r="AN6" s="9">
        <v>1</v>
      </c>
      <c r="AO6" s="9">
        <v>1</v>
      </c>
      <c r="AP6" s="9">
        <v>0.93603952263509993</v>
      </c>
      <c r="AQ6" s="9">
        <v>1</v>
      </c>
      <c r="AR6" s="9">
        <v>0.94729077394780004</v>
      </c>
      <c r="AS6" s="8"/>
    </row>
    <row r="7" spans="1:45" x14ac:dyDescent="0.2">
      <c r="A7" s="32"/>
      <c r="B7" s="24"/>
      <c r="C7" s="10">
        <v>723</v>
      </c>
      <c r="D7" s="10">
        <v>62</v>
      </c>
      <c r="E7" s="10">
        <v>137</v>
      </c>
      <c r="F7" s="10">
        <v>132</v>
      </c>
      <c r="G7" s="10">
        <v>154</v>
      </c>
      <c r="H7" s="10">
        <v>225</v>
      </c>
      <c r="I7" s="10">
        <v>398</v>
      </c>
      <c r="J7" s="10">
        <v>318</v>
      </c>
      <c r="K7" s="10">
        <v>357</v>
      </c>
      <c r="L7" s="10">
        <v>242</v>
      </c>
      <c r="M7" s="10">
        <v>117</v>
      </c>
      <c r="N7" s="10">
        <v>1</v>
      </c>
      <c r="O7" s="10">
        <v>48</v>
      </c>
      <c r="P7" s="10">
        <v>34</v>
      </c>
      <c r="Q7" s="10">
        <v>141</v>
      </c>
      <c r="R7" s="10">
        <v>83</v>
      </c>
      <c r="S7" s="10">
        <v>116</v>
      </c>
      <c r="T7" s="10">
        <v>173</v>
      </c>
      <c r="U7" s="10">
        <v>128</v>
      </c>
      <c r="V7" s="10">
        <v>57</v>
      </c>
      <c r="W7" s="10">
        <v>38</v>
      </c>
      <c r="X7" s="10">
        <v>33</v>
      </c>
      <c r="Y7" s="10">
        <v>119</v>
      </c>
      <c r="Z7" s="10">
        <v>123</v>
      </c>
      <c r="AA7" s="10">
        <v>78</v>
      </c>
      <c r="AB7" s="10">
        <v>275</v>
      </c>
      <c r="AC7" s="10">
        <v>35</v>
      </c>
      <c r="AD7" s="10">
        <v>100</v>
      </c>
      <c r="AE7" s="10">
        <v>127</v>
      </c>
      <c r="AF7" s="10">
        <v>267</v>
      </c>
      <c r="AG7" s="10">
        <v>184</v>
      </c>
      <c r="AH7" s="10">
        <v>7</v>
      </c>
      <c r="AI7" s="10">
        <v>142</v>
      </c>
      <c r="AJ7" s="10">
        <v>38</v>
      </c>
      <c r="AK7" s="10">
        <v>13</v>
      </c>
      <c r="AL7" s="10">
        <v>27</v>
      </c>
      <c r="AM7" s="10">
        <v>88</v>
      </c>
      <c r="AN7" s="10">
        <v>36</v>
      </c>
      <c r="AO7" s="10">
        <v>3</v>
      </c>
      <c r="AP7" s="10">
        <v>23</v>
      </c>
      <c r="AQ7" s="10">
        <v>6</v>
      </c>
      <c r="AR7" s="10">
        <v>347</v>
      </c>
      <c r="AS7" s="8"/>
    </row>
    <row r="8" spans="1:45" x14ac:dyDescent="0.2">
      <c r="A8" s="32"/>
      <c r="B8" s="24"/>
      <c r="C8" s="11" t="s">
        <v>118</v>
      </c>
      <c r="D8" s="11"/>
      <c r="E8" s="11"/>
      <c r="F8" s="11"/>
      <c r="G8" s="11"/>
      <c r="H8" s="11"/>
      <c r="I8" s="11"/>
      <c r="J8" s="11"/>
      <c r="K8" s="12" t="s">
        <v>155</v>
      </c>
      <c r="L8" s="12" t="s">
        <v>155</v>
      </c>
      <c r="M8" s="12" t="s">
        <v>156</v>
      </c>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8"/>
    </row>
    <row r="9" spans="1:45" x14ac:dyDescent="0.2">
      <c r="A9" s="26"/>
      <c r="B9" s="23" t="s">
        <v>139</v>
      </c>
      <c r="C9" s="9">
        <v>2.3193134585320001E-2</v>
      </c>
      <c r="D9" s="9">
        <v>3.710484180714E-2</v>
      </c>
      <c r="E9" s="9">
        <v>1.7449408059389999E-2</v>
      </c>
      <c r="F9" s="9">
        <v>1.688470297779E-2</v>
      </c>
      <c r="G9" s="9">
        <v>6.546450874248E-3</v>
      </c>
      <c r="H9" s="9">
        <v>2.6519348267239999E-2</v>
      </c>
      <c r="I9" s="9">
        <v>1.9375157725000001E-2</v>
      </c>
      <c r="J9" s="9">
        <v>2.5251651485029999E-2</v>
      </c>
      <c r="K9" s="9">
        <v>1.084005480994E-2</v>
      </c>
      <c r="L9" s="9">
        <v>3.4277047787539998E-3</v>
      </c>
      <c r="M9" s="9">
        <v>3.840809978813E-2</v>
      </c>
      <c r="N9" s="9">
        <v>0.80582383973600002</v>
      </c>
      <c r="O9" s="9">
        <v>3.8286380143390003E-2</v>
      </c>
      <c r="P9" s="9">
        <v>1.4936977858470001E-2</v>
      </c>
      <c r="Q9" s="9">
        <v>2.2282964269649999E-2</v>
      </c>
      <c r="R9" s="9">
        <v>5.004309584543E-2</v>
      </c>
      <c r="S9" s="9">
        <v>1.1797598277770001E-2</v>
      </c>
      <c r="T9" s="9">
        <v>1.831705395825E-2</v>
      </c>
      <c r="U9" s="9">
        <v>1.522647904333E-2</v>
      </c>
      <c r="V9" s="9">
        <v>2.1979313809759999E-2</v>
      </c>
      <c r="W9" s="9">
        <v>2.3898288491389998E-2</v>
      </c>
      <c r="X9" s="9">
        <v>0.11273546517370001</v>
      </c>
      <c r="Y9" s="9">
        <v>2.332527223796E-2</v>
      </c>
      <c r="Z9" s="9">
        <v>2.0767513307990001E-3</v>
      </c>
      <c r="AA9" s="9">
        <v>2.2755047770029999E-2</v>
      </c>
      <c r="AB9" s="9">
        <v>2.1262528636010001E-2</v>
      </c>
      <c r="AC9" s="9">
        <v>5.7247110530770001E-2</v>
      </c>
      <c r="AD9" s="9">
        <v>2.7543256085989998E-2</v>
      </c>
      <c r="AE9" s="9">
        <v>2.4580479465499998E-2</v>
      </c>
      <c r="AF9" s="9">
        <v>1.264158408438E-2</v>
      </c>
      <c r="AG9" s="9">
        <v>2.5869430114429999E-2</v>
      </c>
      <c r="AH9" s="9">
        <v>0</v>
      </c>
      <c r="AI9" s="9">
        <v>1.107689330503E-2</v>
      </c>
      <c r="AJ9" s="9">
        <v>1.0574182199139999E-2</v>
      </c>
      <c r="AK9" s="9">
        <v>0</v>
      </c>
      <c r="AL9" s="9">
        <v>3.7773451547190001E-2</v>
      </c>
      <c r="AM9" s="9">
        <v>2.5850277103849999E-2</v>
      </c>
      <c r="AN9" s="9">
        <v>0</v>
      </c>
      <c r="AO9" s="9">
        <v>0</v>
      </c>
      <c r="AP9" s="9">
        <v>0</v>
      </c>
      <c r="AQ9" s="9">
        <v>0</v>
      </c>
      <c r="AR9" s="9">
        <v>3.3638094768160001E-2</v>
      </c>
      <c r="AS9" s="8"/>
    </row>
    <row r="10" spans="1:45" x14ac:dyDescent="0.2">
      <c r="A10" s="32"/>
      <c r="B10" s="24"/>
      <c r="C10" s="10">
        <v>18</v>
      </c>
      <c r="D10" s="10">
        <v>4</v>
      </c>
      <c r="E10" s="10">
        <v>3</v>
      </c>
      <c r="F10" s="10">
        <v>2</v>
      </c>
      <c r="G10" s="10">
        <v>1</v>
      </c>
      <c r="H10" s="10">
        <v>6</v>
      </c>
      <c r="I10" s="10">
        <v>7</v>
      </c>
      <c r="J10" s="10">
        <v>10</v>
      </c>
      <c r="K10" s="10">
        <v>4</v>
      </c>
      <c r="L10" s="10">
        <v>1</v>
      </c>
      <c r="M10" s="10">
        <v>6</v>
      </c>
      <c r="N10" s="10">
        <v>7</v>
      </c>
      <c r="O10" s="10">
        <v>2</v>
      </c>
      <c r="P10" s="10">
        <v>1</v>
      </c>
      <c r="Q10" s="10">
        <v>4</v>
      </c>
      <c r="R10" s="10">
        <v>4</v>
      </c>
      <c r="S10" s="10">
        <v>2</v>
      </c>
      <c r="T10" s="10">
        <v>3</v>
      </c>
      <c r="U10" s="10">
        <v>2</v>
      </c>
      <c r="V10" s="10">
        <v>1</v>
      </c>
      <c r="W10" s="10">
        <v>1</v>
      </c>
      <c r="X10" s="10">
        <v>3</v>
      </c>
      <c r="Y10" s="10">
        <v>5</v>
      </c>
      <c r="Z10" s="10">
        <v>1</v>
      </c>
      <c r="AA10" s="10">
        <v>2</v>
      </c>
      <c r="AB10" s="10">
        <v>5</v>
      </c>
      <c r="AC10" s="10">
        <v>3</v>
      </c>
      <c r="AD10" s="10">
        <v>3</v>
      </c>
      <c r="AE10" s="10">
        <v>3</v>
      </c>
      <c r="AF10" s="10">
        <v>4</v>
      </c>
      <c r="AG10" s="10">
        <v>5</v>
      </c>
      <c r="AH10" s="10">
        <v>0</v>
      </c>
      <c r="AI10" s="10">
        <v>2</v>
      </c>
      <c r="AJ10" s="10">
        <v>1</v>
      </c>
      <c r="AK10" s="10">
        <v>0</v>
      </c>
      <c r="AL10" s="10">
        <v>2</v>
      </c>
      <c r="AM10" s="10">
        <v>2</v>
      </c>
      <c r="AN10" s="10">
        <v>0</v>
      </c>
      <c r="AO10" s="10">
        <v>0</v>
      </c>
      <c r="AP10" s="10">
        <v>0</v>
      </c>
      <c r="AQ10" s="10">
        <v>0</v>
      </c>
      <c r="AR10" s="10">
        <v>11</v>
      </c>
      <c r="AS10" s="8"/>
    </row>
    <row r="11" spans="1:45" x14ac:dyDescent="0.2">
      <c r="A11" s="32"/>
      <c r="B11" s="24"/>
      <c r="C11" s="11" t="s">
        <v>118</v>
      </c>
      <c r="D11" s="11"/>
      <c r="E11" s="11"/>
      <c r="F11" s="11"/>
      <c r="G11" s="11"/>
      <c r="H11" s="11"/>
      <c r="I11" s="11"/>
      <c r="J11" s="11"/>
      <c r="K11" s="11"/>
      <c r="L11" s="11"/>
      <c r="M11" s="12" t="s">
        <v>125</v>
      </c>
      <c r="N11" s="12" t="s">
        <v>157</v>
      </c>
      <c r="O11" s="11"/>
      <c r="P11" s="11"/>
      <c r="Q11" s="11"/>
      <c r="R11" s="11"/>
      <c r="S11" s="11"/>
      <c r="T11" s="11"/>
      <c r="U11" s="11"/>
      <c r="V11" s="11"/>
      <c r="W11" s="11"/>
      <c r="X11" s="12" t="s">
        <v>123</v>
      </c>
      <c r="Y11" s="11"/>
      <c r="Z11" s="11"/>
      <c r="AA11" s="11"/>
      <c r="AB11" s="11"/>
      <c r="AC11" s="11"/>
      <c r="AD11" s="11"/>
      <c r="AE11" s="11"/>
      <c r="AF11" s="11"/>
      <c r="AG11" s="11"/>
      <c r="AH11" s="11"/>
      <c r="AI11" s="11"/>
      <c r="AJ11" s="11"/>
      <c r="AK11" s="11"/>
      <c r="AL11" s="11"/>
      <c r="AM11" s="11"/>
      <c r="AN11" s="11"/>
      <c r="AO11" s="11"/>
      <c r="AP11" s="11"/>
      <c r="AQ11" s="11"/>
      <c r="AR11" s="11"/>
      <c r="AS11" s="8"/>
    </row>
    <row r="12" spans="1:45" x14ac:dyDescent="0.2">
      <c r="A12" s="26"/>
      <c r="B12" s="23" t="s">
        <v>84</v>
      </c>
      <c r="C12" s="9">
        <v>1.7580729559689999E-2</v>
      </c>
      <c r="D12" s="9">
        <v>3.0221175684730001E-2</v>
      </c>
      <c r="E12" s="9">
        <v>0</v>
      </c>
      <c r="F12" s="9">
        <v>5.0365488409229997E-2</v>
      </c>
      <c r="G12" s="9">
        <v>1.553237942389E-2</v>
      </c>
      <c r="H12" s="9">
        <v>4.9055397020150004E-3</v>
      </c>
      <c r="I12" s="9">
        <v>1.0319452813360001E-2</v>
      </c>
      <c r="J12" s="9">
        <v>2.640548921702E-2</v>
      </c>
      <c r="K12" s="9">
        <v>5.5623917850170001E-3</v>
      </c>
      <c r="L12" s="9">
        <v>1.0431508044790001E-2</v>
      </c>
      <c r="M12" s="9">
        <v>5.4677127891299998E-2</v>
      </c>
      <c r="N12" s="9">
        <v>7.4878499590679992E-2</v>
      </c>
      <c r="O12" s="9">
        <v>1.5064763063889999E-2</v>
      </c>
      <c r="P12" s="9">
        <v>0</v>
      </c>
      <c r="Q12" s="9">
        <v>1.0963986063780001E-2</v>
      </c>
      <c r="R12" s="9">
        <v>1.6780927816690001E-2</v>
      </c>
      <c r="S12" s="9">
        <v>0</v>
      </c>
      <c r="T12" s="9">
        <v>3.4183499419120002E-2</v>
      </c>
      <c r="U12" s="9">
        <v>2.6981835510320001E-2</v>
      </c>
      <c r="V12" s="9">
        <v>1.745408509341E-2</v>
      </c>
      <c r="W12" s="9">
        <v>2.0787228592729998E-2</v>
      </c>
      <c r="X12" s="9">
        <v>0</v>
      </c>
      <c r="Y12" s="9">
        <v>3.7097691823189997E-2</v>
      </c>
      <c r="Z12" s="9">
        <v>3.6158892135569998E-2</v>
      </c>
      <c r="AA12" s="9">
        <v>0</v>
      </c>
      <c r="AB12" s="9">
        <v>0</v>
      </c>
      <c r="AC12" s="9">
        <v>2.2210449290669999E-2</v>
      </c>
      <c r="AD12" s="9">
        <v>9.1664826542160009E-3</v>
      </c>
      <c r="AE12" s="9">
        <v>4.4708318821660001E-2</v>
      </c>
      <c r="AF12" s="9">
        <v>1.025393404514E-2</v>
      </c>
      <c r="AG12" s="9">
        <v>7.9437406803170001E-3</v>
      </c>
      <c r="AH12" s="9">
        <v>0</v>
      </c>
      <c r="AI12" s="9">
        <v>0</v>
      </c>
      <c r="AJ12" s="9">
        <v>1.9858858039300001E-2</v>
      </c>
      <c r="AK12" s="9">
        <v>4.4850002299869997E-2</v>
      </c>
      <c r="AL12" s="9">
        <v>0</v>
      </c>
      <c r="AM12" s="9">
        <v>3.5792139231049999E-2</v>
      </c>
      <c r="AN12" s="9">
        <v>0</v>
      </c>
      <c r="AO12" s="9">
        <v>0</v>
      </c>
      <c r="AP12" s="9">
        <v>6.3960477364849999E-2</v>
      </c>
      <c r="AQ12" s="9">
        <v>0</v>
      </c>
      <c r="AR12" s="9">
        <v>1.907113128405E-2</v>
      </c>
      <c r="AS12" s="8"/>
    </row>
    <row r="13" spans="1:45" x14ac:dyDescent="0.2">
      <c r="A13" s="32"/>
      <c r="B13" s="24"/>
      <c r="C13" s="10">
        <v>10</v>
      </c>
      <c r="D13" s="10">
        <v>3</v>
      </c>
      <c r="E13" s="10">
        <v>0</v>
      </c>
      <c r="F13" s="10">
        <v>3</v>
      </c>
      <c r="G13" s="10">
        <v>3</v>
      </c>
      <c r="H13" s="10">
        <v>1</v>
      </c>
      <c r="I13" s="10">
        <v>4</v>
      </c>
      <c r="J13" s="10">
        <v>6</v>
      </c>
      <c r="K13" s="10">
        <v>2</v>
      </c>
      <c r="L13" s="10">
        <v>2</v>
      </c>
      <c r="M13" s="10">
        <v>5</v>
      </c>
      <c r="N13" s="10">
        <v>1</v>
      </c>
      <c r="O13" s="10">
        <v>1</v>
      </c>
      <c r="P13" s="10">
        <v>0</v>
      </c>
      <c r="Q13" s="10">
        <v>2</v>
      </c>
      <c r="R13" s="10">
        <v>1</v>
      </c>
      <c r="S13" s="10">
        <v>0</v>
      </c>
      <c r="T13" s="10">
        <v>3</v>
      </c>
      <c r="U13" s="10">
        <v>3</v>
      </c>
      <c r="V13" s="10">
        <v>1</v>
      </c>
      <c r="W13" s="10">
        <v>1</v>
      </c>
      <c r="X13" s="10">
        <v>0</v>
      </c>
      <c r="Y13" s="10">
        <v>5</v>
      </c>
      <c r="Z13" s="10">
        <v>3</v>
      </c>
      <c r="AA13" s="10">
        <v>0</v>
      </c>
      <c r="AB13" s="10">
        <v>0</v>
      </c>
      <c r="AC13" s="10">
        <v>1</v>
      </c>
      <c r="AD13" s="10">
        <v>1</v>
      </c>
      <c r="AE13" s="10">
        <v>4</v>
      </c>
      <c r="AF13" s="10">
        <v>3</v>
      </c>
      <c r="AG13" s="10">
        <v>1</v>
      </c>
      <c r="AH13" s="10">
        <v>0</v>
      </c>
      <c r="AI13" s="10">
        <v>0</v>
      </c>
      <c r="AJ13" s="10">
        <v>1</v>
      </c>
      <c r="AK13" s="10">
        <v>1</v>
      </c>
      <c r="AL13" s="10">
        <v>0</v>
      </c>
      <c r="AM13" s="10">
        <v>3</v>
      </c>
      <c r="AN13" s="10">
        <v>0</v>
      </c>
      <c r="AO13" s="10">
        <v>0</v>
      </c>
      <c r="AP13" s="10">
        <v>1</v>
      </c>
      <c r="AQ13" s="10">
        <v>0</v>
      </c>
      <c r="AR13" s="10">
        <v>4</v>
      </c>
      <c r="AS13" s="8"/>
    </row>
    <row r="14" spans="1:45" x14ac:dyDescent="0.2">
      <c r="A14" s="32"/>
      <c r="B14" s="24"/>
      <c r="C14" s="11" t="s">
        <v>118</v>
      </c>
      <c r="D14" s="11"/>
      <c r="E14" s="11"/>
      <c r="F14" s="11"/>
      <c r="G14" s="11"/>
      <c r="H14" s="11"/>
      <c r="I14" s="11"/>
      <c r="J14" s="11"/>
      <c r="K14" s="11"/>
      <c r="L14" s="11"/>
      <c r="M14" s="12" t="s">
        <v>119</v>
      </c>
      <c r="N14" s="12" t="s">
        <v>119</v>
      </c>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8"/>
    </row>
    <row r="15" spans="1:45" x14ac:dyDescent="0.2">
      <c r="A15" s="26"/>
      <c r="B15" s="23" t="s">
        <v>56</v>
      </c>
      <c r="C15" s="9">
        <v>1</v>
      </c>
      <c r="D15" s="9">
        <v>1</v>
      </c>
      <c r="E15" s="9">
        <v>1</v>
      </c>
      <c r="F15" s="9">
        <v>1</v>
      </c>
      <c r="G15" s="9">
        <v>1</v>
      </c>
      <c r="H15" s="9">
        <v>1</v>
      </c>
      <c r="I15" s="9">
        <v>1</v>
      </c>
      <c r="J15" s="9">
        <v>1</v>
      </c>
      <c r="K15" s="9">
        <v>1</v>
      </c>
      <c r="L15" s="9">
        <v>1</v>
      </c>
      <c r="M15" s="9">
        <v>1</v>
      </c>
      <c r="N15" s="9">
        <v>1</v>
      </c>
      <c r="O15" s="9">
        <v>1</v>
      </c>
      <c r="P15" s="9">
        <v>1</v>
      </c>
      <c r="Q15" s="9">
        <v>1</v>
      </c>
      <c r="R15" s="9">
        <v>1</v>
      </c>
      <c r="S15" s="9">
        <v>1</v>
      </c>
      <c r="T15" s="9">
        <v>1</v>
      </c>
      <c r="U15" s="9">
        <v>1</v>
      </c>
      <c r="V15" s="9">
        <v>1</v>
      </c>
      <c r="W15" s="9">
        <v>1</v>
      </c>
      <c r="X15" s="9">
        <v>1</v>
      </c>
      <c r="Y15" s="9">
        <v>1</v>
      </c>
      <c r="Z15" s="9">
        <v>1</v>
      </c>
      <c r="AA15" s="9">
        <v>1</v>
      </c>
      <c r="AB15" s="9">
        <v>1</v>
      </c>
      <c r="AC15" s="9">
        <v>1</v>
      </c>
      <c r="AD15" s="9">
        <v>1</v>
      </c>
      <c r="AE15" s="9">
        <v>1</v>
      </c>
      <c r="AF15" s="9">
        <v>1</v>
      </c>
      <c r="AG15" s="9">
        <v>1</v>
      </c>
      <c r="AH15" s="9">
        <v>1</v>
      </c>
      <c r="AI15" s="9">
        <v>1</v>
      </c>
      <c r="AJ15" s="9">
        <v>1</v>
      </c>
      <c r="AK15" s="9">
        <v>1</v>
      </c>
      <c r="AL15" s="9">
        <v>1</v>
      </c>
      <c r="AM15" s="9">
        <v>1</v>
      </c>
      <c r="AN15" s="9">
        <v>1</v>
      </c>
      <c r="AO15" s="9">
        <v>1</v>
      </c>
      <c r="AP15" s="9">
        <v>1</v>
      </c>
      <c r="AQ15" s="9">
        <v>1</v>
      </c>
      <c r="AR15" s="9">
        <v>1</v>
      </c>
      <c r="AS15" s="8"/>
    </row>
    <row r="16" spans="1:45" x14ac:dyDescent="0.2">
      <c r="A16" s="32"/>
      <c r="B16" s="24"/>
      <c r="C16" s="10">
        <v>751</v>
      </c>
      <c r="D16" s="10">
        <v>69</v>
      </c>
      <c r="E16" s="10">
        <v>140</v>
      </c>
      <c r="F16" s="10">
        <v>137</v>
      </c>
      <c r="G16" s="10">
        <v>158</v>
      </c>
      <c r="H16" s="10">
        <v>232</v>
      </c>
      <c r="I16" s="10">
        <v>409</v>
      </c>
      <c r="J16" s="10">
        <v>334</v>
      </c>
      <c r="K16" s="10">
        <v>363</v>
      </c>
      <c r="L16" s="10">
        <v>245</v>
      </c>
      <c r="M16" s="10">
        <v>128</v>
      </c>
      <c r="N16" s="10">
        <v>9</v>
      </c>
      <c r="O16" s="10">
        <v>51</v>
      </c>
      <c r="P16" s="10">
        <v>35</v>
      </c>
      <c r="Q16" s="10">
        <v>147</v>
      </c>
      <c r="R16" s="10">
        <v>88</v>
      </c>
      <c r="S16" s="10">
        <v>118</v>
      </c>
      <c r="T16" s="10">
        <v>179</v>
      </c>
      <c r="U16" s="10">
        <v>133</v>
      </c>
      <c r="V16" s="10">
        <v>59</v>
      </c>
      <c r="W16" s="10">
        <v>40</v>
      </c>
      <c r="X16" s="10">
        <v>36</v>
      </c>
      <c r="Y16" s="10">
        <v>129</v>
      </c>
      <c r="Z16" s="10">
        <v>127</v>
      </c>
      <c r="AA16" s="10">
        <v>80</v>
      </c>
      <c r="AB16" s="10">
        <v>280</v>
      </c>
      <c r="AC16" s="10">
        <v>39</v>
      </c>
      <c r="AD16" s="10">
        <v>104</v>
      </c>
      <c r="AE16" s="10">
        <v>134</v>
      </c>
      <c r="AF16" s="10">
        <v>274</v>
      </c>
      <c r="AG16" s="10">
        <v>190</v>
      </c>
      <c r="AH16" s="10">
        <v>7</v>
      </c>
      <c r="AI16" s="10">
        <v>144</v>
      </c>
      <c r="AJ16" s="10">
        <v>40</v>
      </c>
      <c r="AK16" s="10">
        <v>14</v>
      </c>
      <c r="AL16" s="10">
        <v>29</v>
      </c>
      <c r="AM16" s="10">
        <v>93</v>
      </c>
      <c r="AN16" s="10">
        <v>36</v>
      </c>
      <c r="AO16" s="10">
        <v>3</v>
      </c>
      <c r="AP16" s="10">
        <v>24</v>
      </c>
      <c r="AQ16" s="10">
        <v>6</v>
      </c>
      <c r="AR16" s="10">
        <v>362</v>
      </c>
      <c r="AS16" s="8"/>
    </row>
    <row r="17" spans="1:45" x14ac:dyDescent="0.2">
      <c r="A17" s="32"/>
      <c r="B17" s="24"/>
      <c r="C17" s="11" t="s">
        <v>118</v>
      </c>
      <c r="D17" s="11" t="s">
        <v>118</v>
      </c>
      <c r="E17" s="11" t="s">
        <v>118</v>
      </c>
      <c r="F17" s="11" t="s">
        <v>118</v>
      </c>
      <c r="G17" s="11" t="s">
        <v>118</v>
      </c>
      <c r="H17" s="11" t="s">
        <v>118</v>
      </c>
      <c r="I17" s="11" t="s">
        <v>118</v>
      </c>
      <c r="J17" s="11" t="s">
        <v>118</v>
      </c>
      <c r="K17" s="11" t="s">
        <v>118</v>
      </c>
      <c r="L17" s="11" t="s">
        <v>118</v>
      </c>
      <c r="M17" s="11" t="s">
        <v>118</v>
      </c>
      <c r="N17" s="11" t="s">
        <v>118</v>
      </c>
      <c r="O17" s="11" t="s">
        <v>118</v>
      </c>
      <c r="P17" s="11" t="s">
        <v>118</v>
      </c>
      <c r="Q17" s="11" t="s">
        <v>118</v>
      </c>
      <c r="R17" s="11" t="s">
        <v>118</v>
      </c>
      <c r="S17" s="11" t="s">
        <v>118</v>
      </c>
      <c r="T17" s="11" t="s">
        <v>118</v>
      </c>
      <c r="U17" s="11" t="s">
        <v>118</v>
      </c>
      <c r="V17" s="11" t="s">
        <v>118</v>
      </c>
      <c r="W17" s="11" t="s">
        <v>118</v>
      </c>
      <c r="X17" s="11" t="s">
        <v>118</v>
      </c>
      <c r="Y17" s="11" t="s">
        <v>118</v>
      </c>
      <c r="Z17" s="11" t="s">
        <v>118</v>
      </c>
      <c r="AA17" s="11" t="s">
        <v>118</v>
      </c>
      <c r="AB17" s="11" t="s">
        <v>118</v>
      </c>
      <c r="AC17" s="11" t="s">
        <v>118</v>
      </c>
      <c r="AD17" s="11" t="s">
        <v>118</v>
      </c>
      <c r="AE17" s="11" t="s">
        <v>118</v>
      </c>
      <c r="AF17" s="11" t="s">
        <v>118</v>
      </c>
      <c r="AG17" s="11" t="s">
        <v>118</v>
      </c>
      <c r="AH17" s="11" t="s">
        <v>118</v>
      </c>
      <c r="AI17" s="11" t="s">
        <v>118</v>
      </c>
      <c r="AJ17" s="11" t="s">
        <v>118</v>
      </c>
      <c r="AK17" s="11" t="s">
        <v>118</v>
      </c>
      <c r="AL17" s="11" t="s">
        <v>118</v>
      </c>
      <c r="AM17" s="11" t="s">
        <v>118</v>
      </c>
      <c r="AN17" s="11" t="s">
        <v>118</v>
      </c>
      <c r="AO17" s="11" t="s">
        <v>118</v>
      </c>
      <c r="AP17" s="11" t="s">
        <v>118</v>
      </c>
      <c r="AQ17" s="11" t="s">
        <v>118</v>
      </c>
      <c r="AR17" s="11" t="s">
        <v>118</v>
      </c>
      <c r="AS17" s="8"/>
    </row>
    <row r="18" spans="1:45" x14ac:dyDescent="0.2">
      <c r="A18" s="13" t="s">
        <v>158</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20"/>
    </row>
    <row r="19" spans="1:45" x14ac:dyDescent="0.2">
      <c r="A19" s="15" t="s">
        <v>135</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row>
  </sheetData>
  <mergeCells count="15">
    <mergeCell ref="B12:B14"/>
    <mergeCell ref="B15:B17"/>
    <mergeCell ref="A6:A17"/>
    <mergeCell ref="AP2:AR2"/>
    <mergeCell ref="A2:C2"/>
    <mergeCell ref="A3:B5"/>
    <mergeCell ref="B6:B8"/>
    <mergeCell ref="B9:B11"/>
    <mergeCell ref="AI3:AR3"/>
    <mergeCell ref="D3:H3"/>
    <mergeCell ref="I3:J3"/>
    <mergeCell ref="K3:N3"/>
    <mergeCell ref="O3:U3"/>
    <mergeCell ref="V3:AB3"/>
    <mergeCell ref="AC3:AH3"/>
  </mergeCells>
  <hyperlinks>
    <hyperlink ref="A1" location="'TOC'!A1:A1" display="Back to TOC"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22"/>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159</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160</v>
      </c>
      <c r="B6" s="23" t="s">
        <v>82</v>
      </c>
      <c r="C6" s="9">
        <v>0.45988391722490002</v>
      </c>
      <c r="D6" s="9">
        <v>0.40683663462550002</v>
      </c>
      <c r="E6" s="9">
        <v>0.46795552930090001</v>
      </c>
      <c r="F6" s="9">
        <v>0.50074002108280002</v>
      </c>
      <c r="G6" s="9">
        <v>0.42989642456569999</v>
      </c>
      <c r="H6" s="9">
        <v>0.48133154329860001</v>
      </c>
      <c r="I6" s="9">
        <v>0.43800602820840001</v>
      </c>
      <c r="J6" s="9">
        <v>0.48425746430040001</v>
      </c>
      <c r="K6" s="9">
        <v>1</v>
      </c>
      <c r="L6" s="9">
        <v>0</v>
      </c>
      <c r="M6" s="9">
        <v>0</v>
      </c>
      <c r="N6" s="9">
        <v>0</v>
      </c>
      <c r="O6" s="9">
        <v>0.34292677358989998</v>
      </c>
      <c r="P6" s="9">
        <v>0.40355588465429998</v>
      </c>
      <c r="Q6" s="9">
        <v>0.394469909211</v>
      </c>
      <c r="R6" s="9">
        <v>0.51823230423709998</v>
      </c>
      <c r="S6" s="9">
        <v>0.58493759118909994</v>
      </c>
      <c r="T6" s="9">
        <v>0.45776865993260002</v>
      </c>
      <c r="U6" s="9">
        <v>0.46263633474850002</v>
      </c>
      <c r="V6" s="9">
        <v>0.44912519611469998</v>
      </c>
      <c r="W6" s="9">
        <v>0.47298027051340003</v>
      </c>
      <c r="X6" s="9">
        <v>0.50195231281890007</v>
      </c>
      <c r="Y6" s="9">
        <v>0.40056221028040001</v>
      </c>
      <c r="Z6" s="9">
        <v>0.41735374731579999</v>
      </c>
      <c r="AA6" s="9">
        <v>0.3912685214653</v>
      </c>
      <c r="AB6" s="9">
        <v>0.54001497593759995</v>
      </c>
      <c r="AC6" s="9">
        <v>0.39644151267740002</v>
      </c>
      <c r="AD6" s="9">
        <v>0.42654602485170001</v>
      </c>
      <c r="AE6" s="9">
        <v>0.40524882483879998</v>
      </c>
      <c r="AF6" s="9">
        <v>0.46026847704000001</v>
      </c>
      <c r="AG6" s="9">
        <v>0.5330932433444</v>
      </c>
      <c r="AH6" s="9">
        <v>0.76057665683059994</v>
      </c>
      <c r="AI6" s="9">
        <v>0.36075122506079998</v>
      </c>
      <c r="AJ6" s="9">
        <v>0.29488325086270001</v>
      </c>
      <c r="AK6" s="9">
        <v>0.34300168579130003</v>
      </c>
      <c r="AL6" s="9">
        <v>0.62987344871420003</v>
      </c>
      <c r="AM6" s="9">
        <v>0.48446705120099998</v>
      </c>
      <c r="AN6" s="9">
        <v>0.48044606690649999</v>
      </c>
      <c r="AO6" s="9">
        <v>0.28341643148880002</v>
      </c>
      <c r="AP6" s="9">
        <v>0.60600865502820001</v>
      </c>
      <c r="AQ6" s="9">
        <v>0.1538111847767</v>
      </c>
      <c r="AR6" s="9">
        <v>0.5037437113855</v>
      </c>
      <c r="AS6" s="8"/>
    </row>
    <row r="7" spans="1:45" x14ac:dyDescent="0.2">
      <c r="A7" s="24"/>
      <c r="B7" s="24"/>
      <c r="C7" s="10">
        <v>363</v>
      </c>
      <c r="D7" s="10">
        <v>30</v>
      </c>
      <c r="E7" s="10">
        <v>69</v>
      </c>
      <c r="F7" s="10">
        <v>73</v>
      </c>
      <c r="G7" s="10">
        <v>75</v>
      </c>
      <c r="H7" s="10">
        <v>108</v>
      </c>
      <c r="I7" s="10">
        <v>192</v>
      </c>
      <c r="J7" s="10">
        <v>167</v>
      </c>
      <c r="K7" s="10">
        <v>363</v>
      </c>
      <c r="L7" s="10">
        <v>0</v>
      </c>
      <c r="M7" s="10">
        <v>0</v>
      </c>
      <c r="N7" s="10">
        <v>0</v>
      </c>
      <c r="O7" s="10">
        <v>20</v>
      </c>
      <c r="P7" s="10">
        <v>15</v>
      </c>
      <c r="Q7" s="10">
        <v>65</v>
      </c>
      <c r="R7" s="10">
        <v>48</v>
      </c>
      <c r="S7" s="10">
        <v>67</v>
      </c>
      <c r="T7" s="10">
        <v>85</v>
      </c>
      <c r="U7" s="10">
        <v>63</v>
      </c>
      <c r="V7" s="10">
        <v>25</v>
      </c>
      <c r="W7" s="10">
        <v>18</v>
      </c>
      <c r="X7" s="10">
        <v>17</v>
      </c>
      <c r="Y7" s="10">
        <v>58</v>
      </c>
      <c r="Z7" s="10">
        <v>58</v>
      </c>
      <c r="AA7" s="10">
        <v>30</v>
      </c>
      <c r="AB7" s="10">
        <v>157</v>
      </c>
      <c r="AC7" s="10">
        <v>15</v>
      </c>
      <c r="AD7" s="10">
        <v>43</v>
      </c>
      <c r="AE7" s="10">
        <v>56</v>
      </c>
      <c r="AF7" s="10">
        <v>139</v>
      </c>
      <c r="AG7" s="10">
        <v>103</v>
      </c>
      <c r="AH7" s="10">
        <v>5</v>
      </c>
      <c r="AI7" s="10">
        <v>52</v>
      </c>
      <c r="AJ7" s="10">
        <v>15</v>
      </c>
      <c r="AK7" s="10">
        <v>6</v>
      </c>
      <c r="AL7" s="10">
        <v>14</v>
      </c>
      <c r="AM7" s="10">
        <v>48</v>
      </c>
      <c r="AN7" s="10">
        <v>18</v>
      </c>
      <c r="AO7" s="10">
        <v>1</v>
      </c>
      <c r="AP7" s="10">
        <v>15</v>
      </c>
      <c r="AQ7" s="10">
        <v>2</v>
      </c>
      <c r="AR7" s="10">
        <v>192</v>
      </c>
      <c r="AS7" s="8"/>
    </row>
    <row r="8" spans="1:45" x14ac:dyDescent="0.2">
      <c r="A8" s="24"/>
      <c r="B8" s="24"/>
      <c r="C8" s="11" t="s">
        <v>118</v>
      </c>
      <c r="D8" s="11"/>
      <c r="E8" s="11"/>
      <c r="F8" s="11"/>
      <c r="G8" s="11"/>
      <c r="H8" s="11"/>
      <c r="I8" s="11"/>
      <c r="J8" s="11"/>
      <c r="K8" s="12" t="s">
        <v>161</v>
      </c>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8"/>
    </row>
    <row r="9" spans="1:45" x14ac:dyDescent="0.2">
      <c r="A9" s="26"/>
      <c r="B9" s="23" t="s">
        <v>83</v>
      </c>
      <c r="C9" s="9">
        <v>0.3306589575094</v>
      </c>
      <c r="D9" s="9">
        <v>0.35841727487500002</v>
      </c>
      <c r="E9" s="9">
        <v>0.32073164942420002</v>
      </c>
      <c r="F9" s="9">
        <v>0.2513656600925</v>
      </c>
      <c r="G9" s="9">
        <v>0.33151753253139998</v>
      </c>
      <c r="H9" s="9">
        <v>0.36300167434019998</v>
      </c>
      <c r="I9" s="9">
        <v>0.36052401388959998</v>
      </c>
      <c r="J9" s="9">
        <v>0.29506954994029999</v>
      </c>
      <c r="K9" s="9">
        <v>0</v>
      </c>
      <c r="L9" s="9">
        <v>1</v>
      </c>
      <c r="M9" s="9">
        <v>0</v>
      </c>
      <c r="N9" s="9">
        <v>0</v>
      </c>
      <c r="O9" s="9">
        <v>0.45907187439309999</v>
      </c>
      <c r="P9" s="9">
        <v>0.52246196616289997</v>
      </c>
      <c r="Q9" s="9">
        <v>0.41538144706379998</v>
      </c>
      <c r="R9" s="9">
        <v>0.21807740080740001</v>
      </c>
      <c r="S9" s="9">
        <v>0.25044223809029997</v>
      </c>
      <c r="T9" s="9">
        <v>0.33087849434139999</v>
      </c>
      <c r="U9" s="9">
        <v>0.25744578903179999</v>
      </c>
      <c r="V9" s="9">
        <v>0.38487240788659999</v>
      </c>
      <c r="W9" s="9">
        <v>0.35192535358319998</v>
      </c>
      <c r="X9" s="9">
        <v>0.23188400946490001</v>
      </c>
      <c r="Y9" s="9">
        <v>0.29360263811420001</v>
      </c>
      <c r="Z9" s="9">
        <v>0.36195835872819998</v>
      </c>
      <c r="AA9" s="9">
        <v>0.35902842305659999</v>
      </c>
      <c r="AB9" s="9">
        <v>0.32460879360840011</v>
      </c>
      <c r="AC9" s="9">
        <v>0.40931815988359999</v>
      </c>
      <c r="AD9" s="9">
        <v>0.3067002011369</v>
      </c>
      <c r="AE9" s="9">
        <v>0.32745197361709999</v>
      </c>
      <c r="AF9" s="9">
        <v>0.34123720113020001</v>
      </c>
      <c r="AG9" s="9">
        <v>0.32393902374869998</v>
      </c>
      <c r="AH9" s="9">
        <v>0</v>
      </c>
      <c r="AI9" s="9">
        <v>0.41111784140949997</v>
      </c>
      <c r="AJ9" s="9">
        <v>0.4985396054649</v>
      </c>
      <c r="AK9" s="9">
        <v>0.19675122480669999</v>
      </c>
      <c r="AL9" s="9">
        <v>0.20784382068990001</v>
      </c>
      <c r="AM9" s="9">
        <v>0.27328365731690002</v>
      </c>
      <c r="AN9" s="9">
        <v>0.36204040030989998</v>
      </c>
      <c r="AO9" s="9">
        <v>0.71658356851120009</v>
      </c>
      <c r="AP9" s="9">
        <v>0.27597659593340002</v>
      </c>
      <c r="AQ9" s="9">
        <v>0.1313508589888</v>
      </c>
      <c r="AR9" s="9">
        <v>0.30466979913719999</v>
      </c>
      <c r="AS9" s="8"/>
    </row>
    <row r="10" spans="1:45" x14ac:dyDescent="0.2">
      <c r="A10" s="24"/>
      <c r="B10" s="24"/>
      <c r="C10" s="10">
        <v>245</v>
      </c>
      <c r="D10" s="10">
        <v>24</v>
      </c>
      <c r="E10" s="10">
        <v>40</v>
      </c>
      <c r="F10" s="10">
        <v>39</v>
      </c>
      <c r="G10" s="10">
        <v>46</v>
      </c>
      <c r="H10" s="10">
        <v>91</v>
      </c>
      <c r="I10" s="10">
        <v>142</v>
      </c>
      <c r="J10" s="10">
        <v>100</v>
      </c>
      <c r="K10" s="10">
        <v>0</v>
      </c>
      <c r="L10" s="10">
        <v>245</v>
      </c>
      <c r="M10" s="10">
        <v>0</v>
      </c>
      <c r="N10" s="10">
        <v>0</v>
      </c>
      <c r="O10" s="10">
        <v>21</v>
      </c>
      <c r="P10" s="10">
        <v>16</v>
      </c>
      <c r="Q10" s="10">
        <v>53</v>
      </c>
      <c r="R10" s="10">
        <v>20</v>
      </c>
      <c r="S10" s="10">
        <v>32</v>
      </c>
      <c r="T10" s="10">
        <v>62</v>
      </c>
      <c r="U10" s="10">
        <v>41</v>
      </c>
      <c r="V10" s="10">
        <v>25</v>
      </c>
      <c r="W10" s="10">
        <v>14</v>
      </c>
      <c r="X10" s="10">
        <v>10</v>
      </c>
      <c r="Y10" s="10">
        <v>34</v>
      </c>
      <c r="Z10" s="10">
        <v>46</v>
      </c>
      <c r="AA10" s="10">
        <v>29</v>
      </c>
      <c r="AB10" s="10">
        <v>87</v>
      </c>
      <c r="AC10" s="10">
        <v>15</v>
      </c>
      <c r="AD10" s="10">
        <v>40</v>
      </c>
      <c r="AE10" s="10">
        <v>46</v>
      </c>
      <c r="AF10" s="10">
        <v>82</v>
      </c>
      <c r="AG10" s="10">
        <v>61</v>
      </c>
      <c r="AH10" s="10">
        <v>0</v>
      </c>
      <c r="AI10" s="10">
        <v>66</v>
      </c>
      <c r="AJ10" s="10">
        <v>13</v>
      </c>
      <c r="AK10" s="10">
        <v>4</v>
      </c>
      <c r="AL10" s="10">
        <v>8</v>
      </c>
      <c r="AM10" s="10">
        <v>28</v>
      </c>
      <c r="AN10" s="10">
        <v>10</v>
      </c>
      <c r="AO10" s="10">
        <v>2</v>
      </c>
      <c r="AP10" s="10">
        <v>7</v>
      </c>
      <c r="AQ10" s="10">
        <v>1</v>
      </c>
      <c r="AR10" s="10">
        <v>106</v>
      </c>
      <c r="AS10" s="8"/>
    </row>
    <row r="11" spans="1:45" x14ac:dyDescent="0.2">
      <c r="A11" s="24"/>
      <c r="B11" s="24"/>
      <c r="C11" s="11" t="s">
        <v>118</v>
      </c>
      <c r="D11" s="11"/>
      <c r="E11" s="11"/>
      <c r="F11" s="11"/>
      <c r="G11" s="11"/>
      <c r="H11" s="11"/>
      <c r="I11" s="11"/>
      <c r="J11" s="11"/>
      <c r="K11" s="11"/>
      <c r="L11" s="12" t="s">
        <v>162</v>
      </c>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8"/>
    </row>
    <row r="12" spans="1:45" x14ac:dyDescent="0.2">
      <c r="A12" s="26"/>
      <c r="B12" s="23" t="s">
        <v>84</v>
      </c>
      <c r="C12" s="9">
        <v>0.19748270660680001</v>
      </c>
      <c r="D12" s="9">
        <v>0.2132242456483</v>
      </c>
      <c r="E12" s="9">
        <v>0.202948518499</v>
      </c>
      <c r="F12" s="9">
        <v>0.2310096158469</v>
      </c>
      <c r="G12" s="9">
        <v>0.2276500003809</v>
      </c>
      <c r="H12" s="9">
        <v>0.15312038751980001</v>
      </c>
      <c r="I12" s="9">
        <v>0.18850569144849999</v>
      </c>
      <c r="J12" s="9">
        <v>0.21248694999840001</v>
      </c>
      <c r="K12" s="9">
        <v>0</v>
      </c>
      <c r="L12" s="9">
        <v>0</v>
      </c>
      <c r="M12" s="9">
        <v>1</v>
      </c>
      <c r="N12" s="9">
        <v>0</v>
      </c>
      <c r="O12" s="9">
        <v>0.17792470786190001</v>
      </c>
      <c r="P12" s="9">
        <v>5.9045171324319988E-2</v>
      </c>
      <c r="Q12" s="9">
        <v>0.1863379509716</v>
      </c>
      <c r="R12" s="9">
        <v>0.2305632302825</v>
      </c>
      <c r="S12" s="9">
        <v>0.1555906171666</v>
      </c>
      <c r="T12" s="9">
        <v>0.2072501386294</v>
      </c>
      <c r="U12" s="9">
        <v>0.26721995408839999</v>
      </c>
      <c r="V12" s="9">
        <v>0.14402308218900001</v>
      </c>
      <c r="W12" s="9">
        <v>0.17509437590339999</v>
      </c>
      <c r="X12" s="9">
        <v>0.21537168949579999</v>
      </c>
      <c r="Y12" s="9">
        <v>0.2792774547395</v>
      </c>
      <c r="Z12" s="9">
        <v>0.220687893956</v>
      </c>
      <c r="AA12" s="9">
        <v>0.24151223484930001</v>
      </c>
      <c r="AB12" s="9">
        <v>0.1309572011015</v>
      </c>
      <c r="AC12" s="9">
        <v>0.13233219747569999</v>
      </c>
      <c r="AD12" s="9">
        <v>0.26080870505409998</v>
      </c>
      <c r="AE12" s="9">
        <v>0.25386748967790002</v>
      </c>
      <c r="AF12" s="9">
        <v>0.19163300009270001</v>
      </c>
      <c r="AG12" s="9">
        <v>0.13424966555609999</v>
      </c>
      <c r="AH12" s="9">
        <v>0.2394233431694</v>
      </c>
      <c r="AI12" s="9">
        <v>0.22813093352969999</v>
      </c>
      <c r="AJ12" s="9">
        <v>0.1957483776773</v>
      </c>
      <c r="AK12" s="9">
        <v>0.41539708710220002</v>
      </c>
      <c r="AL12" s="9">
        <v>0.1387892435234</v>
      </c>
      <c r="AM12" s="9">
        <v>0.2177036050376</v>
      </c>
      <c r="AN12" s="9">
        <v>0.1575135327836</v>
      </c>
      <c r="AO12" s="9">
        <v>0</v>
      </c>
      <c r="AP12" s="9">
        <v>0.11801474903839999</v>
      </c>
      <c r="AQ12" s="9">
        <v>0.71483795623450008</v>
      </c>
      <c r="AR12" s="9">
        <v>0.17799522656979999</v>
      </c>
      <c r="AS12" s="8"/>
    </row>
    <row r="13" spans="1:45" x14ac:dyDescent="0.2">
      <c r="A13" s="24"/>
      <c r="B13" s="24"/>
      <c r="C13" s="10">
        <v>128</v>
      </c>
      <c r="D13" s="10">
        <v>13</v>
      </c>
      <c r="E13" s="10">
        <v>29</v>
      </c>
      <c r="F13" s="10">
        <v>23</v>
      </c>
      <c r="G13" s="10">
        <v>33</v>
      </c>
      <c r="H13" s="10">
        <v>29</v>
      </c>
      <c r="I13" s="10">
        <v>68</v>
      </c>
      <c r="J13" s="10">
        <v>60</v>
      </c>
      <c r="K13" s="10">
        <v>0</v>
      </c>
      <c r="L13" s="10">
        <v>0</v>
      </c>
      <c r="M13" s="10">
        <v>128</v>
      </c>
      <c r="N13" s="10">
        <v>0</v>
      </c>
      <c r="O13" s="10">
        <v>8</v>
      </c>
      <c r="P13" s="10">
        <v>3</v>
      </c>
      <c r="Q13" s="10">
        <v>28</v>
      </c>
      <c r="R13" s="10">
        <v>17</v>
      </c>
      <c r="S13" s="10">
        <v>16</v>
      </c>
      <c r="T13" s="10">
        <v>30</v>
      </c>
      <c r="U13" s="10">
        <v>26</v>
      </c>
      <c r="V13" s="10">
        <v>8</v>
      </c>
      <c r="W13" s="10">
        <v>8</v>
      </c>
      <c r="X13" s="10">
        <v>8</v>
      </c>
      <c r="Y13" s="10">
        <v>31</v>
      </c>
      <c r="Z13" s="10">
        <v>22</v>
      </c>
      <c r="AA13" s="10">
        <v>18</v>
      </c>
      <c r="AB13" s="10">
        <v>33</v>
      </c>
      <c r="AC13" s="10">
        <v>6</v>
      </c>
      <c r="AD13" s="10">
        <v>20</v>
      </c>
      <c r="AE13" s="10">
        <v>29</v>
      </c>
      <c r="AF13" s="10">
        <v>49</v>
      </c>
      <c r="AG13" s="10">
        <v>22</v>
      </c>
      <c r="AH13" s="10">
        <v>2</v>
      </c>
      <c r="AI13" s="10">
        <v>26</v>
      </c>
      <c r="AJ13" s="10">
        <v>10</v>
      </c>
      <c r="AK13" s="10">
        <v>3</v>
      </c>
      <c r="AL13" s="10">
        <v>5</v>
      </c>
      <c r="AM13" s="10">
        <v>14</v>
      </c>
      <c r="AN13" s="10">
        <v>7</v>
      </c>
      <c r="AO13" s="10">
        <v>0</v>
      </c>
      <c r="AP13" s="10">
        <v>2</v>
      </c>
      <c r="AQ13" s="10">
        <v>3</v>
      </c>
      <c r="AR13" s="10">
        <v>58</v>
      </c>
      <c r="AS13" s="8"/>
    </row>
    <row r="14" spans="1:45" x14ac:dyDescent="0.2">
      <c r="A14" s="24"/>
      <c r="B14" s="24"/>
      <c r="C14" s="11" t="s">
        <v>118</v>
      </c>
      <c r="D14" s="11"/>
      <c r="E14" s="11"/>
      <c r="F14" s="11"/>
      <c r="G14" s="11"/>
      <c r="H14" s="11"/>
      <c r="I14" s="11"/>
      <c r="J14" s="11"/>
      <c r="K14" s="11"/>
      <c r="L14" s="11"/>
      <c r="M14" s="12" t="s">
        <v>163</v>
      </c>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2" t="s">
        <v>164</v>
      </c>
      <c r="AR14" s="11"/>
      <c r="AS14" s="8"/>
    </row>
    <row r="15" spans="1:45" x14ac:dyDescent="0.2">
      <c r="A15" s="26"/>
      <c r="B15" s="23" t="s">
        <v>85</v>
      </c>
      <c r="C15" s="9">
        <v>1.197441865893E-2</v>
      </c>
      <c r="D15" s="9">
        <v>2.1521844851219999E-2</v>
      </c>
      <c r="E15" s="9">
        <v>8.3643027759140003E-3</v>
      </c>
      <c r="F15" s="9">
        <v>1.688470297779E-2</v>
      </c>
      <c r="G15" s="9">
        <v>1.093604252197E-2</v>
      </c>
      <c r="H15" s="9">
        <v>2.5463948414010001E-3</v>
      </c>
      <c r="I15" s="9">
        <v>1.2964266453539999E-2</v>
      </c>
      <c r="J15" s="9">
        <v>8.1860357608409991E-3</v>
      </c>
      <c r="K15" s="9">
        <v>0</v>
      </c>
      <c r="L15" s="9">
        <v>0</v>
      </c>
      <c r="M15" s="9">
        <v>0</v>
      </c>
      <c r="N15" s="9">
        <v>1</v>
      </c>
      <c r="O15" s="9">
        <v>2.00766441551E-2</v>
      </c>
      <c r="P15" s="9">
        <v>1.4936977858470001E-2</v>
      </c>
      <c r="Q15" s="9">
        <v>3.8106927535550002E-3</v>
      </c>
      <c r="R15" s="9">
        <v>3.3127064673029998E-2</v>
      </c>
      <c r="S15" s="9">
        <v>9.0295535540070009E-3</v>
      </c>
      <c r="T15" s="9">
        <v>4.1027070965880003E-3</v>
      </c>
      <c r="U15" s="9">
        <v>1.269792213131E-2</v>
      </c>
      <c r="V15" s="9">
        <v>2.1979313809759999E-2</v>
      </c>
      <c r="W15" s="9">
        <v>0</v>
      </c>
      <c r="X15" s="9">
        <v>5.0791988220370003E-2</v>
      </c>
      <c r="Y15" s="9">
        <v>2.6557696865839999E-2</v>
      </c>
      <c r="Z15" s="9">
        <v>0</v>
      </c>
      <c r="AA15" s="9">
        <v>8.1908206287810009E-3</v>
      </c>
      <c r="AB15" s="9">
        <v>4.4190293524299998E-3</v>
      </c>
      <c r="AC15" s="9">
        <v>6.1908129963389999E-2</v>
      </c>
      <c r="AD15" s="9">
        <v>5.945068957337E-3</v>
      </c>
      <c r="AE15" s="9">
        <v>1.343171186623E-2</v>
      </c>
      <c r="AF15" s="9">
        <v>6.8613217371099999E-3</v>
      </c>
      <c r="AG15" s="9">
        <v>8.7180673508629996E-3</v>
      </c>
      <c r="AH15" s="9">
        <v>0</v>
      </c>
      <c r="AI15" s="9">
        <v>0</v>
      </c>
      <c r="AJ15" s="9">
        <v>1.0828765995170001E-2</v>
      </c>
      <c r="AK15" s="9">
        <v>4.4850002299869997E-2</v>
      </c>
      <c r="AL15" s="9">
        <v>2.3493487072480002E-2</v>
      </c>
      <c r="AM15" s="9">
        <v>2.4545686444550002E-2</v>
      </c>
      <c r="AN15" s="9">
        <v>0</v>
      </c>
      <c r="AO15" s="9">
        <v>0</v>
      </c>
      <c r="AP15" s="9">
        <v>0</v>
      </c>
      <c r="AQ15" s="9">
        <v>0</v>
      </c>
      <c r="AR15" s="9">
        <v>1.359126290747E-2</v>
      </c>
      <c r="AS15" s="8"/>
    </row>
    <row r="16" spans="1:45" x14ac:dyDescent="0.2">
      <c r="A16" s="24"/>
      <c r="B16" s="24"/>
      <c r="C16" s="10">
        <v>9</v>
      </c>
      <c r="D16" s="10">
        <v>2</v>
      </c>
      <c r="E16" s="10">
        <v>1</v>
      </c>
      <c r="F16" s="10">
        <v>2</v>
      </c>
      <c r="G16" s="10">
        <v>2</v>
      </c>
      <c r="H16" s="10">
        <v>1</v>
      </c>
      <c r="I16" s="10">
        <v>4</v>
      </c>
      <c r="J16" s="10">
        <v>4</v>
      </c>
      <c r="K16" s="10">
        <v>0</v>
      </c>
      <c r="L16" s="10">
        <v>0</v>
      </c>
      <c r="M16" s="10">
        <v>0</v>
      </c>
      <c r="N16" s="10">
        <v>9</v>
      </c>
      <c r="O16" s="10">
        <v>1</v>
      </c>
      <c r="P16" s="10">
        <v>1</v>
      </c>
      <c r="Q16" s="10">
        <v>1</v>
      </c>
      <c r="R16" s="10">
        <v>2</v>
      </c>
      <c r="S16" s="10">
        <v>1</v>
      </c>
      <c r="T16" s="10">
        <v>1</v>
      </c>
      <c r="U16" s="10">
        <v>2</v>
      </c>
      <c r="V16" s="10">
        <v>1</v>
      </c>
      <c r="W16" s="10">
        <v>0</v>
      </c>
      <c r="X16" s="10">
        <v>1</v>
      </c>
      <c r="Y16" s="10">
        <v>5</v>
      </c>
      <c r="Z16" s="10">
        <v>0</v>
      </c>
      <c r="AA16" s="10">
        <v>1</v>
      </c>
      <c r="AB16" s="10">
        <v>1</v>
      </c>
      <c r="AC16" s="10">
        <v>3</v>
      </c>
      <c r="AD16" s="10">
        <v>1</v>
      </c>
      <c r="AE16" s="10">
        <v>1</v>
      </c>
      <c r="AF16" s="10">
        <v>2</v>
      </c>
      <c r="AG16" s="10">
        <v>2</v>
      </c>
      <c r="AH16" s="10">
        <v>0</v>
      </c>
      <c r="AI16" s="10">
        <v>0</v>
      </c>
      <c r="AJ16" s="10">
        <v>1</v>
      </c>
      <c r="AK16" s="10">
        <v>1</v>
      </c>
      <c r="AL16" s="10">
        <v>1</v>
      </c>
      <c r="AM16" s="10">
        <v>2</v>
      </c>
      <c r="AN16" s="10">
        <v>0</v>
      </c>
      <c r="AO16" s="10">
        <v>0</v>
      </c>
      <c r="AP16" s="10">
        <v>0</v>
      </c>
      <c r="AQ16" s="10">
        <v>0</v>
      </c>
      <c r="AR16" s="10">
        <v>4</v>
      </c>
      <c r="AS16" s="8"/>
    </row>
    <row r="17" spans="1:45" x14ac:dyDescent="0.2">
      <c r="A17" s="24"/>
      <c r="B17" s="24"/>
      <c r="C17" s="11" t="s">
        <v>118</v>
      </c>
      <c r="D17" s="11"/>
      <c r="E17" s="11"/>
      <c r="F17" s="11"/>
      <c r="G17" s="11"/>
      <c r="H17" s="11"/>
      <c r="I17" s="11"/>
      <c r="J17" s="11"/>
      <c r="K17" s="11"/>
      <c r="L17" s="11"/>
      <c r="M17" s="11"/>
      <c r="N17" s="12" t="s">
        <v>157</v>
      </c>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8"/>
    </row>
    <row r="18" spans="1:45" x14ac:dyDescent="0.2">
      <c r="A18" s="26"/>
      <c r="B18" s="23" t="s">
        <v>56</v>
      </c>
      <c r="C18" s="9">
        <v>1</v>
      </c>
      <c r="D18" s="9">
        <v>1</v>
      </c>
      <c r="E18" s="9">
        <v>1</v>
      </c>
      <c r="F18" s="9">
        <v>1</v>
      </c>
      <c r="G18" s="9">
        <v>1</v>
      </c>
      <c r="H18" s="9">
        <v>1</v>
      </c>
      <c r="I18" s="9">
        <v>1</v>
      </c>
      <c r="J18" s="9">
        <v>1</v>
      </c>
      <c r="K18" s="9">
        <v>1</v>
      </c>
      <c r="L18" s="9">
        <v>1</v>
      </c>
      <c r="M18" s="9">
        <v>1</v>
      </c>
      <c r="N18" s="9">
        <v>1</v>
      </c>
      <c r="O18" s="9">
        <v>1</v>
      </c>
      <c r="P18" s="9">
        <v>1</v>
      </c>
      <c r="Q18" s="9">
        <v>1</v>
      </c>
      <c r="R18" s="9">
        <v>1</v>
      </c>
      <c r="S18" s="9">
        <v>1</v>
      </c>
      <c r="T18" s="9">
        <v>1</v>
      </c>
      <c r="U18" s="9">
        <v>1</v>
      </c>
      <c r="V18" s="9">
        <v>1</v>
      </c>
      <c r="W18" s="9">
        <v>1</v>
      </c>
      <c r="X18" s="9">
        <v>1</v>
      </c>
      <c r="Y18" s="9">
        <v>1</v>
      </c>
      <c r="Z18" s="9">
        <v>1</v>
      </c>
      <c r="AA18" s="9">
        <v>1</v>
      </c>
      <c r="AB18" s="9">
        <v>1</v>
      </c>
      <c r="AC18" s="9">
        <v>1</v>
      </c>
      <c r="AD18" s="9">
        <v>1</v>
      </c>
      <c r="AE18" s="9">
        <v>1</v>
      </c>
      <c r="AF18" s="9">
        <v>1</v>
      </c>
      <c r="AG18" s="9">
        <v>1</v>
      </c>
      <c r="AH18" s="9">
        <v>1</v>
      </c>
      <c r="AI18" s="9">
        <v>1</v>
      </c>
      <c r="AJ18" s="9">
        <v>1</v>
      </c>
      <c r="AK18" s="9">
        <v>1</v>
      </c>
      <c r="AL18" s="9">
        <v>1</v>
      </c>
      <c r="AM18" s="9">
        <v>1</v>
      </c>
      <c r="AN18" s="9">
        <v>1</v>
      </c>
      <c r="AO18" s="9">
        <v>1</v>
      </c>
      <c r="AP18" s="9">
        <v>1</v>
      </c>
      <c r="AQ18" s="9">
        <v>1</v>
      </c>
      <c r="AR18" s="9">
        <v>1</v>
      </c>
      <c r="AS18" s="8"/>
    </row>
    <row r="19" spans="1:45" x14ac:dyDescent="0.2">
      <c r="A19" s="24"/>
      <c r="B19" s="24"/>
      <c r="C19" s="10">
        <v>745</v>
      </c>
      <c r="D19" s="10">
        <v>69</v>
      </c>
      <c r="E19" s="10">
        <v>139</v>
      </c>
      <c r="F19" s="10">
        <v>137</v>
      </c>
      <c r="G19" s="10">
        <v>156</v>
      </c>
      <c r="H19" s="10">
        <v>229</v>
      </c>
      <c r="I19" s="10">
        <v>406</v>
      </c>
      <c r="J19" s="10">
        <v>331</v>
      </c>
      <c r="K19" s="10">
        <v>363</v>
      </c>
      <c r="L19" s="10">
        <v>245</v>
      </c>
      <c r="M19" s="10">
        <v>128</v>
      </c>
      <c r="N19" s="10">
        <v>9</v>
      </c>
      <c r="O19" s="10">
        <v>50</v>
      </c>
      <c r="P19" s="10">
        <v>35</v>
      </c>
      <c r="Q19" s="10">
        <v>147</v>
      </c>
      <c r="R19" s="10">
        <v>87</v>
      </c>
      <c r="S19" s="10">
        <v>116</v>
      </c>
      <c r="T19" s="10">
        <v>178</v>
      </c>
      <c r="U19" s="10">
        <v>132</v>
      </c>
      <c r="V19" s="10">
        <v>59</v>
      </c>
      <c r="W19" s="10">
        <v>40</v>
      </c>
      <c r="X19" s="10">
        <v>36</v>
      </c>
      <c r="Y19" s="10">
        <v>128</v>
      </c>
      <c r="Z19" s="10">
        <v>126</v>
      </c>
      <c r="AA19" s="10">
        <v>78</v>
      </c>
      <c r="AB19" s="10">
        <v>278</v>
      </c>
      <c r="AC19" s="10">
        <v>39</v>
      </c>
      <c r="AD19" s="10">
        <v>104</v>
      </c>
      <c r="AE19" s="10">
        <v>132</v>
      </c>
      <c r="AF19" s="10">
        <v>272</v>
      </c>
      <c r="AG19" s="10">
        <v>188</v>
      </c>
      <c r="AH19" s="10">
        <v>7</v>
      </c>
      <c r="AI19" s="10">
        <v>144</v>
      </c>
      <c r="AJ19" s="10">
        <v>39</v>
      </c>
      <c r="AK19" s="10">
        <v>14</v>
      </c>
      <c r="AL19" s="10">
        <v>28</v>
      </c>
      <c r="AM19" s="10">
        <v>92</v>
      </c>
      <c r="AN19" s="10">
        <v>35</v>
      </c>
      <c r="AO19" s="10">
        <v>3</v>
      </c>
      <c r="AP19" s="10">
        <v>24</v>
      </c>
      <c r="AQ19" s="10">
        <v>6</v>
      </c>
      <c r="AR19" s="10">
        <v>360</v>
      </c>
      <c r="AS19" s="8"/>
    </row>
    <row r="20" spans="1:45" x14ac:dyDescent="0.2">
      <c r="A20" s="24"/>
      <c r="B20" s="24"/>
      <c r="C20" s="11" t="s">
        <v>118</v>
      </c>
      <c r="D20" s="11" t="s">
        <v>118</v>
      </c>
      <c r="E20" s="11" t="s">
        <v>118</v>
      </c>
      <c r="F20" s="11" t="s">
        <v>118</v>
      </c>
      <c r="G20" s="11" t="s">
        <v>118</v>
      </c>
      <c r="H20" s="11" t="s">
        <v>118</v>
      </c>
      <c r="I20" s="11" t="s">
        <v>118</v>
      </c>
      <c r="J20" s="11" t="s">
        <v>118</v>
      </c>
      <c r="K20" s="11" t="s">
        <v>118</v>
      </c>
      <c r="L20" s="11" t="s">
        <v>118</v>
      </c>
      <c r="M20" s="11" t="s">
        <v>118</v>
      </c>
      <c r="N20" s="11" t="s">
        <v>118</v>
      </c>
      <c r="O20" s="11" t="s">
        <v>118</v>
      </c>
      <c r="P20" s="11" t="s">
        <v>118</v>
      </c>
      <c r="Q20" s="11" t="s">
        <v>118</v>
      </c>
      <c r="R20" s="11" t="s">
        <v>118</v>
      </c>
      <c r="S20" s="11" t="s">
        <v>118</v>
      </c>
      <c r="T20" s="11" t="s">
        <v>118</v>
      </c>
      <c r="U20" s="11" t="s">
        <v>118</v>
      </c>
      <c r="V20" s="11" t="s">
        <v>118</v>
      </c>
      <c r="W20" s="11" t="s">
        <v>118</v>
      </c>
      <c r="X20" s="11" t="s">
        <v>118</v>
      </c>
      <c r="Y20" s="11" t="s">
        <v>118</v>
      </c>
      <c r="Z20" s="11" t="s">
        <v>118</v>
      </c>
      <c r="AA20" s="11" t="s">
        <v>118</v>
      </c>
      <c r="AB20" s="11" t="s">
        <v>118</v>
      </c>
      <c r="AC20" s="11" t="s">
        <v>118</v>
      </c>
      <c r="AD20" s="11" t="s">
        <v>118</v>
      </c>
      <c r="AE20" s="11" t="s">
        <v>118</v>
      </c>
      <c r="AF20" s="11" t="s">
        <v>118</v>
      </c>
      <c r="AG20" s="11" t="s">
        <v>118</v>
      </c>
      <c r="AH20" s="11" t="s">
        <v>118</v>
      </c>
      <c r="AI20" s="11" t="s">
        <v>118</v>
      </c>
      <c r="AJ20" s="11" t="s">
        <v>118</v>
      </c>
      <c r="AK20" s="11" t="s">
        <v>118</v>
      </c>
      <c r="AL20" s="11" t="s">
        <v>118</v>
      </c>
      <c r="AM20" s="11" t="s">
        <v>118</v>
      </c>
      <c r="AN20" s="11" t="s">
        <v>118</v>
      </c>
      <c r="AO20" s="11" t="s">
        <v>118</v>
      </c>
      <c r="AP20" s="11" t="s">
        <v>118</v>
      </c>
      <c r="AQ20" s="11" t="s">
        <v>118</v>
      </c>
      <c r="AR20" s="11" t="s">
        <v>118</v>
      </c>
      <c r="AS20" s="8"/>
    </row>
    <row r="21" spans="1:45" x14ac:dyDescent="0.2">
      <c r="A21" s="13" t="s">
        <v>165</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20"/>
    </row>
    <row r="22" spans="1:45" x14ac:dyDescent="0.2">
      <c r="A22" s="15" t="s">
        <v>135</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row>
  </sheetData>
  <mergeCells count="16">
    <mergeCell ref="B12:B14"/>
    <mergeCell ref="B15:B17"/>
    <mergeCell ref="B18:B20"/>
    <mergeCell ref="A6:A20"/>
    <mergeCell ref="AP2:AR2"/>
    <mergeCell ref="A2:C2"/>
    <mergeCell ref="A3:B5"/>
    <mergeCell ref="B6:B8"/>
    <mergeCell ref="B9:B11"/>
    <mergeCell ref="AI3:AR3"/>
    <mergeCell ref="D3:H3"/>
    <mergeCell ref="I3:J3"/>
    <mergeCell ref="K3:N3"/>
    <mergeCell ref="O3:U3"/>
    <mergeCell ref="V3:AB3"/>
    <mergeCell ref="AC3:AH3"/>
  </mergeCells>
  <hyperlinks>
    <hyperlink ref="A1" location="'TOC'!A1:A1" display="Back to TOC"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16"/>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166</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167</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168</v>
      </c>
      <c r="B6" s="23" t="s">
        <v>169</v>
      </c>
      <c r="C6" s="9">
        <v>0.65276151226829993</v>
      </c>
      <c r="D6" s="9">
        <v>0.44438128304520003</v>
      </c>
      <c r="E6" s="9">
        <v>0.63345577328579994</v>
      </c>
      <c r="F6" s="9">
        <v>0.61739617723889995</v>
      </c>
      <c r="G6" s="9">
        <v>0.58396824588270002</v>
      </c>
      <c r="H6" s="9">
        <v>0.83561833739680003</v>
      </c>
      <c r="I6" s="9">
        <v>0.62443335941959999</v>
      </c>
      <c r="J6" s="9">
        <v>0.68842299904280002</v>
      </c>
      <c r="K6" s="9">
        <v>0.68681998365929997</v>
      </c>
      <c r="L6" s="9">
        <v>0.60529128513179997</v>
      </c>
      <c r="M6" s="9"/>
      <c r="N6" s="9"/>
      <c r="O6" s="9">
        <v>0.65315747671419999</v>
      </c>
      <c r="P6" s="9">
        <v>0.60740891844849998</v>
      </c>
      <c r="Q6" s="9">
        <v>0.61357820997470003</v>
      </c>
      <c r="R6" s="9">
        <v>0.64022804808830003</v>
      </c>
      <c r="S6" s="9">
        <v>0.75571586406220004</v>
      </c>
      <c r="T6" s="9">
        <v>0.65911408020319995</v>
      </c>
      <c r="U6" s="9">
        <v>0.61775340552979996</v>
      </c>
      <c r="V6" s="9">
        <v>0.70890894890680001</v>
      </c>
      <c r="W6" s="9">
        <v>0.67077619007379996</v>
      </c>
      <c r="X6" s="9">
        <v>0.87724205818540002</v>
      </c>
      <c r="Y6" s="9">
        <v>0.64095031054000007</v>
      </c>
      <c r="Z6" s="9">
        <v>0.60310260371739999</v>
      </c>
      <c r="AA6" s="9">
        <v>0.67273032868209992</v>
      </c>
      <c r="AB6" s="9">
        <v>0.63095462631629995</v>
      </c>
      <c r="AC6" s="9">
        <v>0.73711552194769991</v>
      </c>
      <c r="AD6" s="9">
        <v>0.77075431360769997</v>
      </c>
      <c r="AE6" s="9">
        <v>0.64392195379509998</v>
      </c>
      <c r="AF6" s="9">
        <v>0.63276732908800004</v>
      </c>
      <c r="AG6" s="9">
        <v>0.61496541984219999</v>
      </c>
      <c r="AH6" s="9">
        <v>0.1629921530855</v>
      </c>
      <c r="AI6" s="9">
        <v>0.68988759809840006</v>
      </c>
      <c r="AJ6" s="9">
        <v>0.3755840904146</v>
      </c>
      <c r="AK6" s="9">
        <v>0.75167501309020002</v>
      </c>
      <c r="AL6" s="9">
        <v>0.7751347564112</v>
      </c>
      <c r="AM6" s="9">
        <v>0.74869321543149991</v>
      </c>
      <c r="AN6" s="9">
        <v>0.61534249142390007</v>
      </c>
      <c r="AO6" s="9">
        <v>0.23263998535200001</v>
      </c>
      <c r="AP6" s="9">
        <v>0.55415001691199994</v>
      </c>
      <c r="AQ6" s="9">
        <v>0.46061831109910001</v>
      </c>
      <c r="AR6" s="9">
        <v>0.65325807112510004</v>
      </c>
      <c r="AS6" s="8"/>
    </row>
    <row r="7" spans="1:45" x14ac:dyDescent="0.2">
      <c r="A7" s="24"/>
      <c r="B7" s="24"/>
      <c r="C7" s="10">
        <v>417</v>
      </c>
      <c r="D7" s="10">
        <v>27</v>
      </c>
      <c r="E7" s="10">
        <v>74</v>
      </c>
      <c r="F7" s="10">
        <v>70</v>
      </c>
      <c r="G7" s="10">
        <v>72</v>
      </c>
      <c r="H7" s="10">
        <v>165</v>
      </c>
      <c r="I7" s="10">
        <v>225</v>
      </c>
      <c r="J7" s="10">
        <v>188</v>
      </c>
      <c r="K7" s="10">
        <v>252</v>
      </c>
      <c r="L7" s="10">
        <v>165</v>
      </c>
      <c r="M7" s="10">
        <v>0</v>
      </c>
      <c r="N7" s="10">
        <v>0</v>
      </c>
      <c r="O7" s="10">
        <v>28</v>
      </c>
      <c r="P7" s="10">
        <v>22</v>
      </c>
      <c r="Q7" s="10">
        <v>81</v>
      </c>
      <c r="R7" s="10">
        <v>45</v>
      </c>
      <c r="S7" s="10">
        <v>73</v>
      </c>
      <c r="T7" s="10">
        <v>103</v>
      </c>
      <c r="U7" s="10">
        <v>65</v>
      </c>
      <c r="V7" s="10">
        <v>38</v>
      </c>
      <c r="W7" s="10">
        <v>23</v>
      </c>
      <c r="X7" s="10">
        <v>23</v>
      </c>
      <c r="Y7" s="10">
        <v>61</v>
      </c>
      <c r="Z7" s="10">
        <v>70</v>
      </c>
      <c r="AA7" s="10">
        <v>40</v>
      </c>
      <c r="AB7" s="10">
        <v>162</v>
      </c>
      <c r="AC7" s="10">
        <v>22</v>
      </c>
      <c r="AD7" s="10">
        <v>64</v>
      </c>
      <c r="AE7" s="10">
        <v>74</v>
      </c>
      <c r="AF7" s="10">
        <v>143</v>
      </c>
      <c r="AG7" s="10">
        <v>111</v>
      </c>
      <c r="AH7" s="10">
        <v>1</v>
      </c>
      <c r="AI7" s="10">
        <v>83</v>
      </c>
      <c r="AJ7" s="10">
        <v>17</v>
      </c>
      <c r="AK7" s="10">
        <v>7</v>
      </c>
      <c r="AL7" s="10">
        <v>17</v>
      </c>
      <c r="AM7" s="10">
        <v>55</v>
      </c>
      <c r="AN7" s="10">
        <v>21</v>
      </c>
      <c r="AO7" s="10">
        <v>1</v>
      </c>
      <c r="AP7" s="10">
        <v>12</v>
      </c>
      <c r="AQ7" s="10">
        <v>1</v>
      </c>
      <c r="AR7" s="10">
        <v>203</v>
      </c>
      <c r="AS7" s="8"/>
    </row>
    <row r="8" spans="1:45" x14ac:dyDescent="0.2">
      <c r="A8" s="24"/>
      <c r="B8" s="24"/>
      <c r="C8" s="11" t="s">
        <v>118</v>
      </c>
      <c r="D8" s="11"/>
      <c r="E8" s="11"/>
      <c r="F8" s="11"/>
      <c r="G8" s="11"/>
      <c r="H8" s="12" t="s">
        <v>170</v>
      </c>
      <c r="I8" s="11"/>
      <c r="J8" s="11"/>
      <c r="K8" s="11"/>
      <c r="L8" s="11"/>
      <c r="M8" s="11" t="s">
        <v>118</v>
      </c>
      <c r="N8" s="11" t="s">
        <v>118</v>
      </c>
      <c r="O8" s="11"/>
      <c r="P8" s="11"/>
      <c r="Q8" s="11"/>
      <c r="R8" s="11"/>
      <c r="S8" s="11"/>
      <c r="T8" s="11"/>
      <c r="U8" s="11"/>
      <c r="V8" s="11"/>
      <c r="W8" s="11"/>
      <c r="X8" s="11"/>
      <c r="Y8" s="11"/>
      <c r="Z8" s="11"/>
      <c r="AA8" s="11"/>
      <c r="AB8" s="11"/>
      <c r="AC8" s="11"/>
      <c r="AD8" s="12" t="s">
        <v>171</v>
      </c>
      <c r="AE8" s="11"/>
      <c r="AF8" s="11"/>
      <c r="AG8" s="11"/>
      <c r="AH8" s="11"/>
      <c r="AI8" s="11"/>
      <c r="AJ8" s="11"/>
      <c r="AK8" s="11"/>
      <c r="AL8" s="11"/>
      <c r="AM8" s="11"/>
      <c r="AN8" s="11"/>
      <c r="AO8" s="11"/>
      <c r="AP8" s="11"/>
      <c r="AQ8" s="11"/>
      <c r="AR8" s="11"/>
      <c r="AS8" s="8"/>
    </row>
    <row r="9" spans="1:45" x14ac:dyDescent="0.2">
      <c r="A9" s="26"/>
      <c r="B9" s="23" t="s">
        <v>172</v>
      </c>
      <c r="C9" s="9">
        <v>0.34723848773170002</v>
      </c>
      <c r="D9" s="9">
        <v>0.55561871695480003</v>
      </c>
      <c r="E9" s="9">
        <v>0.36654422671420001</v>
      </c>
      <c r="F9" s="9">
        <v>0.3826038227611</v>
      </c>
      <c r="G9" s="9">
        <v>0.41603175411729998</v>
      </c>
      <c r="H9" s="9">
        <v>0.1643816626032</v>
      </c>
      <c r="I9" s="9">
        <v>0.37556664058040001</v>
      </c>
      <c r="J9" s="9">
        <v>0.31157700095719998</v>
      </c>
      <c r="K9" s="9">
        <v>0.31318001634069997</v>
      </c>
      <c r="L9" s="9">
        <v>0.39470871486819997</v>
      </c>
      <c r="M9" s="9"/>
      <c r="N9" s="9"/>
      <c r="O9" s="9">
        <v>0.34684252328580001</v>
      </c>
      <c r="P9" s="9">
        <v>0.39259108155150002</v>
      </c>
      <c r="Q9" s="9">
        <v>0.38642179002530003</v>
      </c>
      <c r="R9" s="9">
        <v>0.35977195191170003</v>
      </c>
      <c r="S9" s="9">
        <v>0.24428413593779999</v>
      </c>
      <c r="T9" s="9">
        <v>0.34088591979679989</v>
      </c>
      <c r="U9" s="9">
        <v>0.38224659447019999</v>
      </c>
      <c r="V9" s="9">
        <v>0.29109105109319999</v>
      </c>
      <c r="W9" s="9">
        <v>0.32922380992619998</v>
      </c>
      <c r="X9" s="9">
        <v>0.12275794181459999</v>
      </c>
      <c r="Y9" s="9">
        <v>0.35904968945999999</v>
      </c>
      <c r="Z9" s="9">
        <v>0.39689739628260001</v>
      </c>
      <c r="AA9" s="9">
        <v>0.32726967131790002</v>
      </c>
      <c r="AB9" s="9">
        <v>0.3690453736837</v>
      </c>
      <c r="AC9" s="9">
        <v>0.26288447805229997</v>
      </c>
      <c r="AD9" s="9">
        <v>0.2292456863923</v>
      </c>
      <c r="AE9" s="9">
        <v>0.35607804620490002</v>
      </c>
      <c r="AF9" s="9">
        <v>0.36723267091200001</v>
      </c>
      <c r="AG9" s="9">
        <v>0.38503458015780001</v>
      </c>
      <c r="AH9" s="9">
        <v>0.83700784691449992</v>
      </c>
      <c r="AI9" s="9">
        <v>0.3101124019016</v>
      </c>
      <c r="AJ9" s="9">
        <v>0.62441590958539994</v>
      </c>
      <c r="AK9" s="9">
        <v>0.24832498690980001</v>
      </c>
      <c r="AL9" s="9">
        <v>0.2248652435888</v>
      </c>
      <c r="AM9" s="9">
        <v>0.25130678456849997</v>
      </c>
      <c r="AN9" s="9">
        <v>0.38465750857609998</v>
      </c>
      <c r="AO9" s="9">
        <v>0.7673600146481</v>
      </c>
      <c r="AP9" s="9">
        <v>0.44584998308800011</v>
      </c>
      <c r="AQ9" s="9">
        <v>0.53938168890089999</v>
      </c>
      <c r="AR9" s="9">
        <v>0.34674192887490002</v>
      </c>
      <c r="AS9" s="8"/>
    </row>
    <row r="10" spans="1:45" x14ac:dyDescent="0.2">
      <c r="A10" s="24"/>
      <c r="B10" s="24"/>
      <c r="C10" s="10">
        <v>190</v>
      </c>
      <c r="D10" s="10">
        <v>27</v>
      </c>
      <c r="E10" s="10">
        <v>35</v>
      </c>
      <c r="F10" s="10">
        <v>42</v>
      </c>
      <c r="G10" s="10">
        <v>48</v>
      </c>
      <c r="H10" s="10">
        <v>34</v>
      </c>
      <c r="I10" s="10">
        <v>108</v>
      </c>
      <c r="J10" s="10">
        <v>79</v>
      </c>
      <c r="K10" s="10">
        <v>111</v>
      </c>
      <c r="L10" s="10">
        <v>79</v>
      </c>
      <c r="M10" s="10">
        <v>0</v>
      </c>
      <c r="N10" s="10">
        <v>0</v>
      </c>
      <c r="O10" s="10">
        <v>13</v>
      </c>
      <c r="P10" s="10">
        <v>9</v>
      </c>
      <c r="Q10" s="10">
        <v>36</v>
      </c>
      <c r="R10" s="10">
        <v>23</v>
      </c>
      <c r="S10" s="10">
        <v>26</v>
      </c>
      <c r="T10" s="10">
        <v>44</v>
      </c>
      <c r="U10" s="10">
        <v>39</v>
      </c>
      <c r="V10" s="10">
        <v>12</v>
      </c>
      <c r="W10" s="10">
        <v>9</v>
      </c>
      <c r="X10" s="10">
        <v>4</v>
      </c>
      <c r="Y10" s="10">
        <v>31</v>
      </c>
      <c r="Z10" s="10">
        <v>34</v>
      </c>
      <c r="AA10" s="10">
        <v>18</v>
      </c>
      <c r="AB10" s="10">
        <v>82</v>
      </c>
      <c r="AC10" s="10">
        <v>8</v>
      </c>
      <c r="AD10" s="10">
        <v>19</v>
      </c>
      <c r="AE10" s="10">
        <v>27</v>
      </c>
      <c r="AF10" s="10">
        <v>78</v>
      </c>
      <c r="AG10" s="10">
        <v>53</v>
      </c>
      <c r="AH10" s="10">
        <v>4</v>
      </c>
      <c r="AI10" s="10">
        <v>34</v>
      </c>
      <c r="AJ10" s="10">
        <v>11</v>
      </c>
      <c r="AK10" s="10">
        <v>3</v>
      </c>
      <c r="AL10" s="10">
        <v>5</v>
      </c>
      <c r="AM10" s="10">
        <v>21</v>
      </c>
      <c r="AN10" s="10">
        <v>7</v>
      </c>
      <c r="AO10" s="10">
        <v>2</v>
      </c>
      <c r="AP10" s="10">
        <v>10</v>
      </c>
      <c r="AQ10" s="10">
        <v>2</v>
      </c>
      <c r="AR10" s="10">
        <v>95</v>
      </c>
      <c r="AS10" s="8"/>
    </row>
    <row r="11" spans="1:45" x14ac:dyDescent="0.2">
      <c r="A11" s="24"/>
      <c r="B11" s="24"/>
      <c r="C11" s="11" t="s">
        <v>118</v>
      </c>
      <c r="D11" s="12" t="s">
        <v>123</v>
      </c>
      <c r="E11" s="12" t="s">
        <v>124</v>
      </c>
      <c r="F11" s="12" t="s">
        <v>124</v>
      </c>
      <c r="G11" s="12" t="s">
        <v>123</v>
      </c>
      <c r="H11" s="11"/>
      <c r="I11" s="11"/>
      <c r="J11" s="11"/>
      <c r="K11" s="11"/>
      <c r="L11" s="11"/>
      <c r="M11" s="11" t="s">
        <v>118</v>
      </c>
      <c r="N11" s="11" t="s">
        <v>118</v>
      </c>
      <c r="O11" s="11"/>
      <c r="P11" s="11"/>
      <c r="Q11" s="11"/>
      <c r="R11" s="11"/>
      <c r="S11" s="11"/>
      <c r="T11" s="11"/>
      <c r="U11" s="11"/>
      <c r="V11" s="11"/>
      <c r="W11" s="11"/>
      <c r="X11" s="11"/>
      <c r="Y11" s="11"/>
      <c r="Z11" s="11"/>
      <c r="AA11" s="11"/>
      <c r="AB11" s="11"/>
      <c r="AC11" s="11"/>
      <c r="AD11" s="11"/>
      <c r="AE11" s="11"/>
      <c r="AF11" s="11"/>
      <c r="AG11" s="11"/>
      <c r="AH11" s="12" t="s">
        <v>125</v>
      </c>
      <c r="AI11" s="11"/>
      <c r="AJ11" s="11"/>
      <c r="AK11" s="11"/>
      <c r="AL11" s="11"/>
      <c r="AM11" s="11"/>
      <c r="AN11" s="11"/>
      <c r="AO11" s="11"/>
      <c r="AP11" s="11"/>
      <c r="AQ11" s="11"/>
      <c r="AR11" s="11"/>
      <c r="AS11" s="8"/>
    </row>
    <row r="12" spans="1:45" x14ac:dyDescent="0.2">
      <c r="A12" s="26"/>
      <c r="B12" s="23" t="s">
        <v>56</v>
      </c>
      <c r="C12" s="9">
        <v>1</v>
      </c>
      <c r="D12" s="9">
        <v>1</v>
      </c>
      <c r="E12" s="9">
        <v>1</v>
      </c>
      <c r="F12" s="9">
        <v>1</v>
      </c>
      <c r="G12" s="9">
        <v>1</v>
      </c>
      <c r="H12" s="9">
        <v>1</v>
      </c>
      <c r="I12" s="9">
        <v>1</v>
      </c>
      <c r="J12" s="9">
        <v>1</v>
      </c>
      <c r="K12" s="9">
        <v>1</v>
      </c>
      <c r="L12" s="9">
        <v>1</v>
      </c>
      <c r="M12" s="9"/>
      <c r="N12" s="9"/>
      <c r="O12" s="9">
        <v>1</v>
      </c>
      <c r="P12" s="9">
        <v>1</v>
      </c>
      <c r="Q12" s="9">
        <v>1</v>
      </c>
      <c r="R12" s="9">
        <v>1</v>
      </c>
      <c r="S12" s="9">
        <v>1</v>
      </c>
      <c r="T12" s="9">
        <v>1</v>
      </c>
      <c r="U12" s="9">
        <v>1</v>
      </c>
      <c r="V12" s="9">
        <v>1</v>
      </c>
      <c r="W12" s="9">
        <v>1</v>
      </c>
      <c r="X12" s="9">
        <v>1</v>
      </c>
      <c r="Y12" s="9">
        <v>1</v>
      </c>
      <c r="Z12" s="9">
        <v>1</v>
      </c>
      <c r="AA12" s="9">
        <v>1</v>
      </c>
      <c r="AB12" s="9">
        <v>1</v>
      </c>
      <c r="AC12" s="9">
        <v>1</v>
      </c>
      <c r="AD12" s="9">
        <v>1</v>
      </c>
      <c r="AE12" s="9">
        <v>1</v>
      </c>
      <c r="AF12" s="9">
        <v>1</v>
      </c>
      <c r="AG12" s="9">
        <v>1</v>
      </c>
      <c r="AH12" s="9">
        <v>1</v>
      </c>
      <c r="AI12" s="9">
        <v>1</v>
      </c>
      <c r="AJ12" s="9">
        <v>1</v>
      </c>
      <c r="AK12" s="9">
        <v>1</v>
      </c>
      <c r="AL12" s="9">
        <v>1</v>
      </c>
      <c r="AM12" s="9">
        <v>1</v>
      </c>
      <c r="AN12" s="9">
        <v>1</v>
      </c>
      <c r="AO12" s="9">
        <v>1</v>
      </c>
      <c r="AP12" s="9">
        <v>1</v>
      </c>
      <c r="AQ12" s="9">
        <v>1</v>
      </c>
      <c r="AR12" s="9">
        <v>1</v>
      </c>
      <c r="AS12" s="8"/>
    </row>
    <row r="13" spans="1:45" x14ac:dyDescent="0.2">
      <c r="A13" s="24"/>
      <c r="B13" s="24"/>
      <c r="C13" s="10">
        <v>607</v>
      </c>
      <c r="D13" s="10">
        <v>54</v>
      </c>
      <c r="E13" s="10">
        <v>109</v>
      </c>
      <c r="F13" s="10">
        <v>112</v>
      </c>
      <c r="G13" s="10">
        <v>120</v>
      </c>
      <c r="H13" s="10">
        <v>199</v>
      </c>
      <c r="I13" s="10">
        <v>333</v>
      </c>
      <c r="J13" s="10">
        <v>267</v>
      </c>
      <c r="K13" s="10">
        <v>363</v>
      </c>
      <c r="L13" s="10">
        <v>244</v>
      </c>
      <c r="M13" s="10">
        <v>0</v>
      </c>
      <c r="N13" s="10">
        <v>0</v>
      </c>
      <c r="O13" s="10">
        <v>41</v>
      </c>
      <c r="P13" s="10">
        <v>31</v>
      </c>
      <c r="Q13" s="10">
        <v>117</v>
      </c>
      <c r="R13" s="10">
        <v>68</v>
      </c>
      <c r="S13" s="10">
        <v>99</v>
      </c>
      <c r="T13" s="10">
        <v>147</v>
      </c>
      <c r="U13" s="10">
        <v>104</v>
      </c>
      <c r="V13" s="10">
        <v>50</v>
      </c>
      <c r="W13" s="10">
        <v>32</v>
      </c>
      <c r="X13" s="10">
        <v>27</v>
      </c>
      <c r="Y13" s="10">
        <v>92</v>
      </c>
      <c r="Z13" s="10">
        <v>104</v>
      </c>
      <c r="AA13" s="10">
        <v>58</v>
      </c>
      <c r="AB13" s="10">
        <v>244</v>
      </c>
      <c r="AC13" s="10">
        <v>30</v>
      </c>
      <c r="AD13" s="10">
        <v>83</v>
      </c>
      <c r="AE13" s="10">
        <v>101</v>
      </c>
      <c r="AF13" s="10">
        <v>221</v>
      </c>
      <c r="AG13" s="10">
        <v>164</v>
      </c>
      <c r="AH13" s="10">
        <v>5</v>
      </c>
      <c r="AI13" s="10">
        <v>117</v>
      </c>
      <c r="AJ13" s="10">
        <v>28</v>
      </c>
      <c r="AK13" s="10">
        <v>10</v>
      </c>
      <c r="AL13" s="10">
        <v>22</v>
      </c>
      <c r="AM13" s="10">
        <v>76</v>
      </c>
      <c r="AN13" s="10">
        <v>28</v>
      </c>
      <c r="AO13" s="10">
        <v>3</v>
      </c>
      <c r="AP13" s="10">
        <v>22</v>
      </c>
      <c r="AQ13" s="10">
        <v>3</v>
      </c>
      <c r="AR13" s="10">
        <v>298</v>
      </c>
      <c r="AS13" s="8"/>
    </row>
    <row r="14" spans="1:45" x14ac:dyDescent="0.2">
      <c r="A14" s="24"/>
      <c r="B14" s="24"/>
      <c r="C14" s="11" t="s">
        <v>118</v>
      </c>
      <c r="D14" s="11" t="s">
        <v>118</v>
      </c>
      <c r="E14" s="11" t="s">
        <v>118</v>
      </c>
      <c r="F14" s="11" t="s">
        <v>118</v>
      </c>
      <c r="G14" s="11" t="s">
        <v>118</v>
      </c>
      <c r="H14" s="11" t="s">
        <v>118</v>
      </c>
      <c r="I14" s="11" t="s">
        <v>118</v>
      </c>
      <c r="J14" s="11" t="s">
        <v>118</v>
      </c>
      <c r="K14" s="11" t="s">
        <v>118</v>
      </c>
      <c r="L14" s="11" t="s">
        <v>118</v>
      </c>
      <c r="M14" s="11" t="s">
        <v>118</v>
      </c>
      <c r="N14" s="11" t="s">
        <v>118</v>
      </c>
      <c r="O14" s="11" t="s">
        <v>118</v>
      </c>
      <c r="P14" s="11" t="s">
        <v>118</v>
      </c>
      <c r="Q14" s="11" t="s">
        <v>118</v>
      </c>
      <c r="R14" s="11" t="s">
        <v>118</v>
      </c>
      <c r="S14" s="11" t="s">
        <v>118</v>
      </c>
      <c r="T14" s="11" t="s">
        <v>118</v>
      </c>
      <c r="U14" s="11" t="s">
        <v>118</v>
      </c>
      <c r="V14" s="11" t="s">
        <v>118</v>
      </c>
      <c r="W14" s="11" t="s">
        <v>118</v>
      </c>
      <c r="X14" s="11" t="s">
        <v>118</v>
      </c>
      <c r="Y14" s="11" t="s">
        <v>118</v>
      </c>
      <c r="Z14" s="11" t="s">
        <v>118</v>
      </c>
      <c r="AA14" s="11" t="s">
        <v>118</v>
      </c>
      <c r="AB14" s="11" t="s">
        <v>118</v>
      </c>
      <c r="AC14" s="11" t="s">
        <v>118</v>
      </c>
      <c r="AD14" s="11" t="s">
        <v>118</v>
      </c>
      <c r="AE14" s="11" t="s">
        <v>118</v>
      </c>
      <c r="AF14" s="11" t="s">
        <v>118</v>
      </c>
      <c r="AG14" s="11" t="s">
        <v>118</v>
      </c>
      <c r="AH14" s="11" t="s">
        <v>118</v>
      </c>
      <c r="AI14" s="11" t="s">
        <v>118</v>
      </c>
      <c r="AJ14" s="11" t="s">
        <v>118</v>
      </c>
      <c r="AK14" s="11" t="s">
        <v>118</v>
      </c>
      <c r="AL14" s="11" t="s">
        <v>118</v>
      </c>
      <c r="AM14" s="11" t="s">
        <v>118</v>
      </c>
      <c r="AN14" s="11" t="s">
        <v>118</v>
      </c>
      <c r="AO14" s="11" t="s">
        <v>118</v>
      </c>
      <c r="AP14" s="11" t="s">
        <v>118</v>
      </c>
      <c r="AQ14" s="11" t="s">
        <v>118</v>
      </c>
      <c r="AR14" s="11" t="s">
        <v>118</v>
      </c>
      <c r="AS14" s="8"/>
    </row>
    <row r="15" spans="1:45" x14ac:dyDescent="0.2">
      <c r="A15" s="13" t="s">
        <v>173</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20"/>
    </row>
    <row r="16" spans="1:45" x14ac:dyDescent="0.2">
      <c r="A16" s="15" t="s">
        <v>135</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sheetData>
  <mergeCells count="14">
    <mergeCell ref="B12:B14"/>
    <mergeCell ref="A6:A14"/>
    <mergeCell ref="AP2:AR2"/>
    <mergeCell ref="A2:C2"/>
    <mergeCell ref="A3:B5"/>
    <mergeCell ref="B6:B8"/>
    <mergeCell ref="B9:B11"/>
    <mergeCell ref="AI3:AR3"/>
    <mergeCell ref="D3:H3"/>
    <mergeCell ref="I3:J3"/>
    <mergeCell ref="K3:N3"/>
    <mergeCell ref="O3:U3"/>
    <mergeCell ref="V3:AB3"/>
    <mergeCell ref="AC3:AH3"/>
  </mergeCells>
  <hyperlinks>
    <hyperlink ref="A1" location="'TOC'!A1:A1" display="Back to TOC"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S16"/>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174</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175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176</v>
      </c>
      <c r="B6" s="23" t="s">
        <v>177</v>
      </c>
      <c r="C6" s="9">
        <v>0.44351149150879998</v>
      </c>
      <c r="D6" s="9">
        <v>0.33735951711939999</v>
      </c>
      <c r="E6" s="9">
        <v>0.45416601920049998</v>
      </c>
      <c r="F6" s="9">
        <v>0.39267915320449998</v>
      </c>
      <c r="G6" s="9">
        <v>0.57246190519189999</v>
      </c>
      <c r="H6" s="9">
        <v>0.4363570473692</v>
      </c>
      <c r="I6" s="9">
        <v>0.39500773777949999</v>
      </c>
      <c r="J6" s="9">
        <v>0.49642774053880001</v>
      </c>
      <c r="K6" s="9"/>
      <c r="L6" s="9"/>
      <c r="M6" s="9">
        <v>0.44351149150879998</v>
      </c>
      <c r="N6" s="9"/>
      <c r="O6" s="9">
        <v>0.29322709334910002</v>
      </c>
      <c r="P6" s="9">
        <v>0.62203647629210002</v>
      </c>
      <c r="Q6" s="9">
        <v>0.41490727557930002</v>
      </c>
      <c r="R6" s="9">
        <v>0.23844810257650001</v>
      </c>
      <c r="S6" s="9">
        <v>0.40608627529879998</v>
      </c>
      <c r="T6" s="9">
        <v>0.49994917231489999</v>
      </c>
      <c r="U6" s="9">
        <v>0.60085158501659996</v>
      </c>
      <c r="V6" s="9">
        <v>0.59777899526909994</v>
      </c>
      <c r="W6" s="9">
        <v>0.59686856281879996</v>
      </c>
      <c r="X6" s="9">
        <v>0.53716524852009995</v>
      </c>
      <c r="Y6" s="9">
        <v>0.40689035114170002</v>
      </c>
      <c r="Z6" s="9">
        <v>0.23215745134349999</v>
      </c>
      <c r="AA6" s="9">
        <v>0.55253507205389996</v>
      </c>
      <c r="AB6" s="9">
        <v>0.58387451720359995</v>
      </c>
      <c r="AC6" s="9">
        <v>0.4772620343581</v>
      </c>
      <c r="AD6" s="9">
        <v>0.40822801705150003</v>
      </c>
      <c r="AE6" s="9">
        <v>0.5031608394571</v>
      </c>
      <c r="AF6" s="9">
        <v>0.35805846691639998</v>
      </c>
      <c r="AG6" s="9">
        <v>0.53171583779800002</v>
      </c>
      <c r="AH6" s="9">
        <v>1</v>
      </c>
      <c r="AI6" s="9">
        <v>0.45946995606399998</v>
      </c>
      <c r="AJ6" s="9">
        <v>0.58101259645829995</v>
      </c>
      <c r="AK6" s="9">
        <v>0.75562359819150005</v>
      </c>
      <c r="AL6" s="9">
        <v>0.66177853338820003</v>
      </c>
      <c r="AM6" s="9">
        <v>0.45858134582030002</v>
      </c>
      <c r="AN6" s="9">
        <v>0.62268930105350007</v>
      </c>
      <c r="AO6" s="9"/>
      <c r="AP6" s="9">
        <v>0.7892122802164</v>
      </c>
      <c r="AQ6" s="9">
        <v>0</v>
      </c>
      <c r="AR6" s="9">
        <v>0.35566085948600001</v>
      </c>
      <c r="AS6" s="8"/>
    </row>
    <row r="7" spans="1:45" x14ac:dyDescent="0.2">
      <c r="A7" s="24"/>
      <c r="B7" s="24"/>
      <c r="C7" s="10">
        <v>52</v>
      </c>
      <c r="D7" s="10">
        <v>3</v>
      </c>
      <c r="E7" s="10">
        <v>9</v>
      </c>
      <c r="F7" s="10">
        <v>9</v>
      </c>
      <c r="G7" s="10">
        <v>18</v>
      </c>
      <c r="H7" s="10">
        <v>13</v>
      </c>
      <c r="I7" s="10">
        <v>27</v>
      </c>
      <c r="J7" s="10">
        <v>25</v>
      </c>
      <c r="K7" s="10">
        <v>0</v>
      </c>
      <c r="L7" s="10">
        <v>0</v>
      </c>
      <c r="M7" s="10">
        <v>52</v>
      </c>
      <c r="N7" s="10">
        <v>0</v>
      </c>
      <c r="O7" s="10">
        <v>3</v>
      </c>
      <c r="P7" s="10">
        <v>1</v>
      </c>
      <c r="Q7" s="10">
        <v>10</v>
      </c>
      <c r="R7" s="10">
        <v>5</v>
      </c>
      <c r="S7" s="10">
        <v>8</v>
      </c>
      <c r="T7" s="10">
        <v>12</v>
      </c>
      <c r="U7" s="10">
        <v>13</v>
      </c>
      <c r="V7" s="10">
        <v>2</v>
      </c>
      <c r="W7" s="10">
        <v>4</v>
      </c>
      <c r="X7" s="10">
        <v>4</v>
      </c>
      <c r="Y7" s="10">
        <v>10</v>
      </c>
      <c r="Z7" s="10">
        <v>5</v>
      </c>
      <c r="AA7" s="10">
        <v>9</v>
      </c>
      <c r="AB7" s="10">
        <v>18</v>
      </c>
      <c r="AC7" s="10">
        <v>2</v>
      </c>
      <c r="AD7" s="10">
        <v>7</v>
      </c>
      <c r="AE7" s="10">
        <v>12</v>
      </c>
      <c r="AF7" s="10">
        <v>19</v>
      </c>
      <c r="AG7" s="10">
        <v>11</v>
      </c>
      <c r="AH7" s="10">
        <v>1</v>
      </c>
      <c r="AI7" s="10">
        <v>7</v>
      </c>
      <c r="AJ7" s="10">
        <v>5</v>
      </c>
      <c r="AK7" s="10">
        <v>2</v>
      </c>
      <c r="AL7" s="10">
        <v>3</v>
      </c>
      <c r="AM7" s="10">
        <v>6</v>
      </c>
      <c r="AN7" s="10">
        <v>4</v>
      </c>
      <c r="AO7" s="10">
        <v>0</v>
      </c>
      <c r="AP7" s="10">
        <v>1</v>
      </c>
      <c r="AQ7" s="10">
        <v>0</v>
      </c>
      <c r="AR7" s="10">
        <v>24</v>
      </c>
      <c r="AS7" s="8"/>
    </row>
    <row r="8" spans="1:45" x14ac:dyDescent="0.2">
      <c r="A8" s="24"/>
      <c r="B8" s="24"/>
      <c r="C8" s="11" t="s">
        <v>118</v>
      </c>
      <c r="D8" s="11"/>
      <c r="E8" s="11"/>
      <c r="F8" s="11"/>
      <c r="G8" s="11"/>
      <c r="H8" s="11"/>
      <c r="I8" s="11"/>
      <c r="J8" s="11"/>
      <c r="K8" s="11" t="s">
        <v>118</v>
      </c>
      <c r="L8" s="11" t="s">
        <v>118</v>
      </c>
      <c r="M8" s="11" t="s">
        <v>118</v>
      </c>
      <c r="N8" s="11" t="s">
        <v>118</v>
      </c>
      <c r="O8" s="11"/>
      <c r="P8" s="11"/>
      <c r="Q8" s="11"/>
      <c r="R8" s="11"/>
      <c r="S8" s="11"/>
      <c r="T8" s="11"/>
      <c r="U8" s="11"/>
      <c r="V8" s="11"/>
      <c r="W8" s="11"/>
      <c r="X8" s="11"/>
      <c r="Y8" s="11"/>
      <c r="Z8" s="11"/>
      <c r="AA8" s="11"/>
      <c r="AB8" s="11"/>
      <c r="AC8" s="11"/>
      <c r="AD8" s="11"/>
      <c r="AE8" s="11"/>
      <c r="AF8" s="11"/>
      <c r="AG8" s="11"/>
      <c r="AH8" s="11" t="s">
        <v>118</v>
      </c>
      <c r="AI8" s="11"/>
      <c r="AJ8" s="11"/>
      <c r="AK8" s="11"/>
      <c r="AL8" s="11"/>
      <c r="AM8" s="11"/>
      <c r="AN8" s="11"/>
      <c r="AO8" s="11" t="s">
        <v>118</v>
      </c>
      <c r="AP8" s="11"/>
      <c r="AQ8" s="11"/>
      <c r="AR8" s="11"/>
      <c r="AS8" s="8"/>
    </row>
    <row r="9" spans="1:45" x14ac:dyDescent="0.2">
      <c r="A9" s="26"/>
      <c r="B9" s="23" t="s">
        <v>178</v>
      </c>
      <c r="C9" s="9">
        <v>0.55648850849120002</v>
      </c>
      <c r="D9" s="9">
        <v>0.66264048288059996</v>
      </c>
      <c r="E9" s="9">
        <v>0.54583398079949996</v>
      </c>
      <c r="F9" s="9">
        <v>0.60732084679550002</v>
      </c>
      <c r="G9" s="9">
        <v>0.42753809480810001</v>
      </c>
      <c r="H9" s="9">
        <v>0.5636429526308</v>
      </c>
      <c r="I9" s="9">
        <v>0.60499226222049995</v>
      </c>
      <c r="J9" s="9">
        <v>0.50357225946119999</v>
      </c>
      <c r="K9" s="9"/>
      <c r="L9" s="9"/>
      <c r="M9" s="9">
        <v>0.55648850849120002</v>
      </c>
      <c r="N9" s="9"/>
      <c r="O9" s="9">
        <v>0.70677290665089998</v>
      </c>
      <c r="P9" s="9">
        <v>0.37796352370789998</v>
      </c>
      <c r="Q9" s="9">
        <v>0.58509272442070004</v>
      </c>
      <c r="R9" s="9">
        <v>0.76155189742350005</v>
      </c>
      <c r="S9" s="9">
        <v>0.59391372470119996</v>
      </c>
      <c r="T9" s="9">
        <v>0.50005082768510001</v>
      </c>
      <c r="U9" s="9">
        <v>0.39914841498339998</v>
      </c>
      <c r="V9" s="9">
        <v>0.4022210047309</v>
      </c>
      <c r="W9" s="9">
        <v>0.40313143718119998</v>
      </c>
      <c r="X9" s="9">
        <v>0.46283475147990011</v>
      </c>
      <c r="Y9" s="9">
        <v>0.59310964885830009</v>
      </c>
      <c r="Z9" s="9">
        <v>0.76784254865650003</v>
      </c>
      <c r="AA9" s="9">
        <v>0.44746492794609999</v>
      </c>
      <c r="AB9" s="9">
        <v>0.41612548279639999</v>
      </c>
      <c r="AC9" s="9">
        <v>0.5227379656419</v>
      </c>
      <c r="AD9" s="9">
        <v>0.59177198294849997</v>
      </c>
      <c r="AE9" s="9">
        <v>0.4968391605429</v>
      </c>
      <c r="AF9" s="9">
        <v>0.64194153308360002</v>
      </c>
      <c r="AG9" s="9">
        <v>0.46828416220199998</v>
      </c>
      <c r="AH9" s="9">
        <v>0</v>
      </c>
      <c r="AI9" s="9">
        <v>0.54053004393600002</v>
      </c>
      <c r="AJ9" s="9">
        <v>0.4189874035417</v>
      </c>
      <c r="AK9" s="9">
        <v>0.24437640180850001</v>
      </c>
      <c r="AL9" s="9">
        <v>0.33822146661180003</v>
      </c>
      <c r="AM9" s="9">
        <v>0.54141865417970003</v>
      </c>
      <c r="AN9" s="9">
        <v>0.37731069894649999</v>
      </c>
      <c r="AO9" s="9"/>
      <c r="AP9" s="9">
        <v>0.2107877197836</v>
      </c>
      <c r="AQ9" s="9">
        <v>1</v>
      </c>
      <c r="AR9" s="9">
        <v>0.64433914051399999</v>
      </c>
      <c r="AS9" s="8"/>
    </row>
    <row r="10" spans="1:45" x14ac:dyDescent="0.2">
      <c r="A10" s="24"/>
      <c r="B10" s="24"/>
      <c r="C10" s="10">
        <v>62</v>
      </c>
      <c r="D10" s="10">
        <v>8</v>
      </c>
      <c r="E10" s="10">
        <v>15</v>
      </c>
      <c r="F10" s="10">
        <v>13</v>
      </c>
      <c r="G10" s="10">
        <v>13</v>
      </c>
      <c r="H10" s="10">
        <v>12</v>
      </c>
      <c r="I10" s="10">
        <v>36</v>
      </c>
      <c r="J10" s="10">
        <v>26</v>
      </c>
      <c r="K10" s="10">
        <v>0</v>
      </c>
      <c r="L10" s="10">
        <v>0</v>
      </c>
      <c r="M10" s="10">
        <v>62</v>
      </c>
      <c r="N10" s="10">
        <v>0</v>
      </c>
      <c r="O10" s="10">
        <v>4</v>
      </c>
      <c r="P10" s="10">
        <v>1</v>
      </c>
      <c r="Q10" s="10">
        <v>13</v>
      </c>
      <c r="R10" s="10">
        <v>10</v>
      </c>
      <c r="S10" s="10">
        <v>7</v>
      </c>
      <c r="T10" s="10">
        <v>17</v>
      </c>
      <c r="U10" s="10">
        <v>10</v>
      </c>
      <c r="V10" s="10">
        <v>3</v>
      </c>
      <c r="W10" s="10">
        <v>3</v>
      </c>
      <c r="X10" s="10">
        <v>3</v>
      </c>
      <c r="Y10" s="10">
        <v>14</v>
      </c>
      <c r="Z10" s="10">
        <v>17</v>
      </c>
      <c r="AA10" s="10">
        <v>8</v>
      </c>
      <c r="AB10" s="10">
        <v>14</v>
      </c>
      <c r="AC10" s="10">
        <v>2</v>
      </c>
      <c r="AD10" s="10">
        <v>8</v>
      </c>
      <c r="AE10" s="10">
        <v>13</v>
      </c>
      <c r="AF10" s="10">
        <v>28</v>
      </c>
      <c r="AG10" s="10">
        <v>11</v>
      </c>
      <c r="AH10" s="10">
        <v>0</v>
      </c>
      <c r="AI10" s="10">
        <v>13</v>
      </c>
      <c r="AJ10" s="10">
        <v>4</v>
      </c>
      <c r="AK10" s="10">
        <v>1</v>
      </c>
      <c r="AL10" s="10">
        <v>1</v>
      </c>
      <c r="AM10" s="10">
        <v>7</v>
      </c>
      <c r="AN10" s="10">
        <v>3</v>
      </c>
      <c r="AO10" s="10">
        <v>0</v>
      </c>
      <c r="AP10" s="10">
        <v>1</v>
      </c>
      <c r="AQ10" s="10">
        <v>3</v>
      </c>
      <c r="AR10" s="10">
        <v>29</v>
      </c>
      <c r="AS10" s="8"/>
    </row>
    <row r="11" spans="1:45" x14ac:dyDescent="0.2">
      <c r="A11" s="24"/>
      <c r="B11" s="24"/>
      <c r="C11" s="11" t="s">
        <v>118</v>
      </c>
      <c r="D11" s="11"/>
      <c r="E11" s="11"/>
      <c r="F11" s="11"/>
      <c r="G11" s="11"/>
      <c r="H11" s="11"/>
      <c r="I11" s="11"/>
      <c r="J11" s="11"/>
      <c r="K11" s="11" t="s">
        <v>118</v>
      </c>
      <c r="L11" s="11" t="s">
        <v>118</v>
      </c>
      <c r="M11" s="11" t="s">
        <v>118</v>
      </c>
      <c r="N11" s="11" t="s">
        <v>118</v>
      </c>
      <c r="O11" s="11"/>
      <c r="P11" s="11"/>
      <c r="Q11" s="11"/>
      <c r="R11" s="11"/>
      <c r="S11" s="11"/>
      <c r="T11" s="11"/>
      <c r="U11" s="11"/>
      <c r="V11" s="11"/>
      <c r="W11" s="11"/>
      <c r="X11" s="11"/>
      <c r="Y11" s="11"/>
      <c r="Z11" s="11"/>
      <c r="AA11" s="11"/>
      <c r="AB11" s="11"/>
      <c r="AC11" s="11"/>
      <c r="AD11" s="11"/>
      <c r="AE11" s="11"/>
      <c r="AF11" s="11"/>
      <c r="AG11" s="11"/>
      <c r="AH11" s="11" t="s">
        <v>118</v>
      </c>
      <c r="AI11" s="11"/>
      <c r="AJ11" s="11"/>
      <c r="AK11" s="11"/>
      <c r="AL11" s="11"/>
      <c r="AM11" s="11"/>
      <c r="AN11" s="11"/>
      <c r="AO11" s="11" t="s">
        <v>118</v>
      </c>
      <c r="AP11" s="11"/>
      <c r="AQ11" s="11"/>
      <c r="AR11" s="11"/>
      <c r="AS11" s="8"/>
    </row>
    <row r="12" spans="1:45" x14ac:dyDescent="0.2">
      <c r="A12" s="26"/>
      <c r="B12" s="23" t="s">
        <v>56</v>
      </c>
      <c r="C12" s="9">
        <v>1</v>
      </c>
      <c r="D12" s="9">
        <v>1</v>
      </c>
      <c r="E12" s="9">
        <v>1</v>
      </c>
      <c r="F12" s="9">
        <v>1</v>
      </c>
      <c r="G12" s="9">
        <v>1</v>
      </c>
      <c r="H12" s="9">
        <v>1</v>
      </c>
      <c r="I12" s="9">
        <v>1</v>
      </c>
      <c r="J12" s="9">
        <v>1</v>
      </c>
      <c r="K12" s="9"/>
      <c r="L12" s="9"/>
      <c r="M12" s="9">
        <v>1</v>
      </c>
      <c r="N12" s="9"/>
      <c r="O12" s="9">
        <v>1</v>
      </c>
      <c r="P12" s="9">
        <v>1</v>
      </c>
      <c r="Q12" s="9">
        <v>1</v>
      </c>
      <c r="R12" s="9">
        <v>1</v>
      </c>
      <c r="S12" s="9">
        <v>1</v>
      </c>
      <c r="T12" s="9">
        <v>1</v>
      </c>
      <c r="U12" s="9">
        <v>1</v>
      </c>
      <c r="V12" s="9">
        <v>1</v>
      </c>
      <c r="W12" s="9">
        <v>1</v>
      </c>
      <c r="X12" s="9">
        <v>1</v>
      </c>
      <c r="Y12" s="9">
        <v>1</v>
      </c>
      <c r="Z12" s="9">
        <v>1</v>
      </c>
      <c r="AA12" s="9">
        <v>1</v>
      </c>
      <c r="AB12" s="9">
        <v>1</v>
      </c>
      <c r="AC12" s="9">
        <v>1</v>
      </c>
      <c r="AD12" s="9">
        <v>1</v>
      </c>
      <c r="AE12" s="9">
        <v>1</v>
      </c>
      <c r="AF12" s="9">
        <v>1</v>
      </c>
      <c r="AG12" s="9">
        <v>1</v>
      </c>
      <c r="AH12" s="9">
        <v>1</v>
      </c>
      <c r="AI12" s="9">
        <v>1</v>
      </c>
      <c r="AJ12" s="9">
        <v>1</v>
      </c>
      <c r="AK12" s="9">
        <v>1</v>
      </c>
      <c r="AL12" s="9">
        <v>1</v>
      </c>
      <c r="AM12" s="9">
        <v>1</v>
      </c>
      <c r="AN12" s="9">
        <v>1</v>
      </c>
      <c r="AO12" s="9"/>
      <c r="AP12" s="9">
        <v>1</v>
      </c>
      <c r="AQ12" s="9">
        <v>1</v>
      </c>
      <c r="AR12" s="9">
        <v>1</v>
      </c>
      <c r="AS12" s="8"/>
    </row>
    <row r="13" spans="1:45" x14ac:dyDescent="0.2">
      <c r="A13" s="24"/>
      <c r="B13" s="24"/>
      <c r="C13" s="10">
        <v>114</v>
      </c>
      <c r="D13" s="10">
        <v>11</v>
      </c>
      <c r="E13" s="10">
        <v>24</v>
      </c>
      <c r="F13" s="10">
        <v>22</v>
      </c>
      <c r="G13" s="10">
        <v>31</v>
      </c>
      <c r="H13" s="10">
        <v>25</v>
      </c>
      <c r="I13" s="10">
        <v>63</v>
      </c>
      <c r="J13" s="10">
        <v>51</v>
      </c>
      <c r="K13" s="10">
        <v>0</v>
      </c>
      <c r="L13" s="10">
        <v>0</v>
      </c>
      <c r="M13" s="10">
        <v>114</v>
      </c>
      <c r="N13" s="10">
        <v>0</v>
      </c>
      <c r="O13" s="10">
        <v>7</v>
      </c>
      <c r="P13" s="10">
        <v>2</v>
      </c>
      <c r="Q13" s="10">
        <v>23</v>
      </c>
      <c r="R13" s="10">
        <v>15</v>
      </c>
      <c r="S13" s="10">
        <v>15</v>
      </c>
      <c r="T13" s="10">
        <v>29</v>
      </c>
      <c r="U13" s="10">
        <v>23</v>
      </c>
      <c r="V13" s="10">
        <v>5</v>
      </c>
      <c r="W13" s="10">
        <v>7</v>
      </c>
      <c r="X13" s="10">
        <v>7</v>
      </c>
      <c r="Y13" s="10">
        <v>24</v>
      </c>
      <c r="Z13" s="10">
        <v>22</v>
      </c>
      <c r="AA13" s="10">
        <v>17</v>
      </c>
      <c r="AB13" s="10">
        <v>32</v>
      </c>
      <c r="AC13" s="10">
        <v>4</v>
      </c>
      <c r="AD13" s="10">
        <v>15</v>
      </c>
      <c r="AE13" s="10">
        <v>25</v>
      </c>
      <c r="AF13" s="10">
        <v>47</v>
      </c>
      <c r="AG13" s="10">
        <v>22</v>
      </c>
      <c r="AH13" s="10">
        <v>1</v>
      </c>
      <c r="AI13" s="10">
        <v>20</v>
      </c>
      <c r="AJ13" s="10">
        <v>9</v>
      </c>
      <c r="AK13" s="10">
        <v>3</v>
      </c>
      <c r="AL13" s="10">
        <v>4</v>
      </c>
      <c r="AM13" s="10">
        <v>13</v>
      </c>
      <c r="AN13" s="10">
        <v>7</v>
      </c>
      <c r="AO13" s="10">
        <v>0</v>
      </c>
      <c r="AP13" s="10">
        <v>2</v>
      </c>
      <c r="AQ13" s="10">
        <v>3</v>
      </c>
      <c r="AR13" s="10">
        <v>53</v>
      </c>
      <c r="AS13" s="8"/>
    </row>
    <row r="14" spans="1:45" x14ac:dyDescent="0.2">
      <c r="A14" s="24"/>
      <c r="B14" s="24"/>
      <c r="C14" s="11" t="s">
        <v>118</v>
      </c>
      <c r="D14" s="11" t="s">
        <v>118</v>
      </c>
      <c r="E14" s="11" t="s">
        <v>118</v>
      </c>
      <c r="F14" s="11" t="s">
        <v>118</v>
      </c>
      <c r="G14" s="11" t="s">
        <v>118</v>
      </c>
      <c r="H14" s="11" t="s">
        <v>118</v>
      </c>
      <c r="I14" s="11" t="s">
        <v>118</v>
      </c>
      <c r="J14" s="11" t="s">
        <v>118</v>
      </c>
      <c r="K14" s="11" t="s">
        <v>118</v>
      </c>
      <c r="L14" s="11" t="s">
        <v>118</v>
      </c>
      <c r="M14" s="11" t="s">
        <v>118</v>
      </c>
      <c r="N14" s="11" t="s">
        <v>118</v>
      </c>
      <c r="O14" s="11" t="s">
        <v>118</v>
      </c>
      <c r="P14" s="11" t="s">
        <v>118</v>
      </c>
      <c r="Q14" s="11" t="s">
        <v>118</v>
      </c>
      <c r="R14" s="11" t="s">
        <v>118</v>
      </c>
      <c r="S14" s="11" t="s">
        <v>118</v>
      </c>
      <c r="T14" s="11" t="s">
        <v>118</v>
      </c>
      <c r="U14" s="11" t="s">
        <v>118</v>
      </c>
      <c r="V14" s="11" t="s">
        <v>118</v>
      </c>
      <c r="W14" s="11" t="s">
        <v>118</v>
      </c>
      <c r="X14" s="11" t="s">
        <v>118</v>
      </c>
      <c r="Y14" s="11" t="s">
        <v>118</v>
      </c>
      <c r="Z14" s="11" t="s">
        <v>118</v>
      </c>
      <c r="AA14" s="11" t="s">
        <v>118</v>
      </c>
      <c r="AB14" s="11" t="s">
        <v>118</v>
      </c>
      <c r="AC14" s="11" t="s">
        <v>118</v>
      </c>
      <c r="AD14" s="11" t="s">
        <v>118</v>
      </c>
      <c r="AE14" s="11" t="s">
        <v>118</v>
      </c>
      <c r="AF14" s="11" t="s">
        <v>118</v>
      </c>
      <c r="AG14" s="11" t="s">
        <v>118</v>
      </c>
      <c r="AH14" s="11" t="s">
        <v>118</v>
      </c>
      <c r="AI14" s="11" t="s">
        <v>118</v>
      </c>
      <c r="AJ14" s="11" t="s">
        <v>118</v>
      </c>
      <c r="AK14" s="11" t="s">
        <v>118</v>
      </c>
      <c r="AL14" s="11" t="s">
        <v>118</v>
      </c>
      <c r="AM14" s="11" t="s">
        <v>118</v>
      </c>
      <c r="AN14" s="11" t="s">
        <v>118</v>
      </c>
      <c r="AO14" s="11" t="s">
        <v>118</v>
      </c>
      <c r="AP14" s="11" t="s">
        <v>118</v>
      </c>
      <c r="AQ14" s="11" t="s">
        <v>118</v>
      </c>
      <c r="AR14" s="11" t="s">
        <v>118</v>
      </c>
      <c r="AS14" s="8"/>
    </row>
    <row r="15" spans="1:45" x14ac:dyDescent="0.2">
      <c r="A15" s="13" t="s">
        <v>179</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20"/>
    </row>
    <row r="16" spans="1:45" x14ac:dyDescent="0.2">
      <c r="A16" s="15" t="s">
        <v>135</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sheetData>
  <mergeCells count="14">
    <mergeCell ref="B12:B14"/>
    <mergeCell ref="A6:A14"/>
    <mergeCell ref="AP2:AR2"/>
    <mergeCell ref="A2:C2"/>
    <mergeCell ref="A3:B5"/>
    <mergeCell ref="B6:B8"/>
    <mergeCell ref="B9:B11"/>
    <mergeCell ref="AI3:AR3"/>
    <mergeCell ref="D3:H3"/>
    <mergeCell ref="I3:J3"/>
    <mergeCell ref="K3:N3"/>
    <mergeCell ref="O3:U3"/>
    <mergeCell ref="V3:AB3"/>
    <mergeCell ref="AC3:AH3"/>
  </mergeCells>
  <hyperlinks>
    <hyperlink ref="A1" location="'TOC'!A1:A1" display="Back to TOC"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S31"/>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x14ac:dyDescent="0.2"/>
  <cols>
    <col min="1" max="1" width="50" style="1" bestFit="1" customWidth="1"/>
    <col min="2" max="2" width="25" style="1" bestFit="1" customWidth="1"/>
    <col min="3"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9" t="s">
        <v>180</v>
      </c>
      <c r="B2" s="28"/>
      <c r="C2" s="2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7" t="s">
        <v>55</v>
      </c>
      <c r="AQ2" s="28"/>
      <c r="AR2" s="28"/>
      <c r="AS2" s="8"/>
    </row>
    <row r="3" spans="1:45" ht="37" customHeight="1" x14ac:dyDescent="0.2">
      <c r="A3" s="30"/>
      <c r="B3" s="28"/>
      <c r="C3" s="17" t="s">
        <v>56</v>
      </c>
      <c r="D3" s="31" t="s">
        <v>57</v>
      </c>
      <c r="E3" s="28"/>
      <c r="F3" s="28"/>
      <c r="G3" s="28"/>
      <c r="H3" s="28"/>
      <c r="I3" s="31" t="s">
        <v>58</v>
      </c>
      <c r="J3" s="28"/>
      <c r="K3" s="31" t="s">
        <v>59</v>
      </c>
      <c r="L3" s="28"/>
      <c r="M3" s="28"/>
      <c r="N3" s="28"/>
      <c r="O3" s="31" t="s">
        <v>60</v>
      </c>
      <c r="P3" s="28"/>
      <c r="Q3" s="28"/>
      <c r="R3" s="28"/>
      <c r="S3" s="28"/>
      <c r="T3" s="28"/>
      <c r="U3" s="28"/>
      <c r="V3" s="31" t="s">
        <v>61</v>
      </c>
      <c r="W3" s="28"/>
      <c r="X3" s="28"/>
      <c r="Y3" s="28"/>
      <c r="Z3" s="28"/>
      <c r="AA3" s="28"/>
      <c r="AB3" s="28"/>
      <c r="AC3" s="31" t="s">
        <v>62</v>
      </c>
      <c r="AD3" s="28"/>
      <c r="AE3" s="28"/>
      <c r="AF3" s="28"/>
      <c r="AG3" s="28"/>
      <c r="AH3" s="28"/>
      <c r="AI3" s="31" t="s">
        <v>63</v>
      </c>
      <c r="AJ3" s="28"/>
      <c r="AK3" s="28"/>
      <c r="AL3" s="28"/>
      <c r="AM3" s="28"/>
      <c r="AN3" s="28"/>
      <c r="AO3" s="28"/>
      <c r="AP3" s="28"/>
      <c r="AQ3" s="28"/>
      <c r="AR3" s="28"/>
      <c r="AS3" s="8"/>
    </row>
    <row r="4" spans="1:45" ht="16" customHeight="1" x14ac:dyDescent="0.2">
      <c r="A4" s="24"/>
      <c r="B4" s="28"/>
      <c r="C4" s="18" t="s">
        <v>64</v>
      </c>
      <c r="D4" s="18" t="s">
        <v>64</v>
      </c>
      <c r="E4" s="18" t="s">
        <v>65</v>
      </c>
      <c r="F4" s="18" t="s">
        <v>66</v>
      </c>
      <c r="G4" s="18" t="s">
        <v>67</v>
      </c>
      <c r="H4" s="18" t="s">
        <v>68</v>
      </c>
      <c r="I4" s="18" t="s">
        <v>64</v>
      </c>
      <c r="J4" s="18" t="s">
        <v>65</v>
      </c>
      <c r="K4" s="18" t="s">
        <v>64</v>
      </c>
      <c r="L4" s="18" t="s">
        <v>65</v>
      </c>
      <c r="M4" s="18" t="s">
        <v>66</v>
      </c>
      <c r="N4" s="18" t="s">
        <v>67</v>
      </c>
      <c r="O4" s="18" t="s">
        <v>64</v>
      </c>
      <c r="P4" s="18" t="s">
        <v>65</v>
      </c>
      <c r="Q4" s="18" t="s">
        <v>66</v>
      </c>
      <c r="R4" s="18" t="s">
        <v>67</v>
      </c>
      <c r="S4" s="18" t="s">
        <v>68</v>
      </c>
      <c r="T4" s="18" t="s">
        <v>69</v>
      </c>
      <c r="U4" s="18" t="s">
        <v>70</v>
      </c>
      <c r="V4" s="18" t="s">
        <v>64</v>
      </c>
      <c r="W4" s="18" t="s">
        <v>65</v>
      </c>
      <c r="X4" s="18" t="s">
        <v>66</v>
      </c>
      <c r="Y4" s="18" t="s">
        <v>67</v>
      </c>
      <c r="Z4" s="18" t="s">
        <v>68</v>
      </c>
      <c r="AA4" s="18" t="s">
        <v>69</v>
      </c>
      <c r="AB4" s="18" t="s">
        <v>70</v>
      </c>
      <c r="AC4" s="18" t="s">
        <v>64</v>
      </c>
      <c r="AD4" s="18" t="s">
        <v>65</v>
      </c>
      <c r="AE4" s="18" t="s">
        <v>66</v>
      </c>
      <c r="AF4" s="18" t="s">
        <v>67</v>
      </c>
      <c r="AG4" s="18" t="s">
        <v>68</v>
      </c>
      <c r="AH4" s="18" t="s">
        <v>69</v>
      </c>
      <c r="AI4" s="18" t="s">
        <v>64</v>
      </c>
      <c r="AJ4" s="18" t="s">
        <v>65</v>
      </c>
      <c r="AK4" s="18" t="s">
        <v>66</v>
      </c>
      <c r="AL4" s="18" t="s">
        <v>67</v>
      </c>
      <c r="AM4" s="18" t="s">
        <v>68</v>
      </c>
      <c r="AN4" s="18" t="s">
        <v>69</v>
      </c>
      <c r="AO4" s="18" t="s">
        <v>70</v>
      </c>
      <c r="AP4" s="18" t="s">
        <v>71</v>
      </c>
      <c r="AQ4" s="18" t="s">
        <v>72</v>
      </c>
      <c r="AR4" s="18" t="s">
        <v>73</v>
      </c>
      <c r="AS4" s="8"/>
    </row>
    <row r="5" spans="1:45" ht="25" x14ac:dyDescent="0.2">
      <c r="A5" s="24"/>
      <c r="B5" s="28"/>
      <c r="C5" s="17" t="s">
        <v>74</v>
      </c>
      <c r="D5" s="17" t="s">
        <v>75</v>
      </c>
      <c r="E5" s="17" t="s">
        <v>76</v>
      </c>
      <c r="F5" s="17" t="s">
        <v>77</v>
      </c>
      <c r="G5" s="17" t="s">
        <v>78</v>
      </c>
      <c r="H5" s="17" t="s">
        <v>79</v>
      </c>
      <c r="I5" s="17" t="s">
        <v>80</v>
      </c>
      <c r="J5" s="17" t="s">
        <v>81</v>
      </c>
      <c r="K5" s="17" t="s">
        <v>82</v>
      </c>
      <c r="L5" s="17" t="s">
        <v>83</v>
      </c>
      <c r="M5" s="17" t="s">
        <v>84</v>
      </c>
      <c r="N5" s="17" t="s">
        <v>85</v>
      </c>
      <c r="O5" s="17" t="s">
        <v>86</v>
      </c>
      <c r="P5" s="17" t="s">
        <v>87</v>
      </c>
      <c r="Q5" s="17" t="s">
        <v>88</v>
      </c>
      <c r="R5" s="17" t="s">
        <v>89</v>
      </c>
      <c r="S5" s="17" t="s">
        <v>90</v>
      </c>
      <c r="T5" s="17" t="s">
        <v>91</v>
      </c>
      <c r="U5" s="17" t="s">
        <v>92</v>
      </c>
      <c r="V5" s="17" t="s">
        <v>93</v>
      </c>
      <c r="W5" s="17" t="s">
        <v>94</v>
      </c>
      <c r="X5" s="17" t="s">
        <v>95</v>
      </c>
      <c r="Y5" s="17" t="s">
        <v>96</v>
      </c>
      <c r="Z5" s="17" t="s">
        <v>97</v>
      </c>
      <c r="AA5" s="17" t="s">
        <v>98</v>
      </c>
      <c r="AB5" s="17" t="s">
        <v>99</v>
      </c>
      <c r="AC5" s="17" t="s">
        <v>100</v>
      </c>
      <c r="AD5" s="17" t="s">
        <v>101</v>
      </c>
      <c r="AE5" s="17" t="s">
        <v>102</v>
      </c>
      <c r="AF5" s="17" t="s">
        <v>103</v>
      </c>
      <c r="AG5" s="17" t="s">
        <v>104</v>
      </c>
      <c r="AH5" s="17" t="s">
        <v>105</v>
      </c>
      <c r="AI5" s="17" t="s">
        <v>106</v>
      </c>
      <c r="AJ5" s="17" t="s">
        <v>107</v>
      </c>
      <c r="AK5" s="17" t="s">
        <v>108</v>
      </c>
      <c r="AL5" s="17" t="s">
        <v>109</v>
      </c>
      <c r="AM5" s="17" t="s">
        <v>110</v>
      </c>
      <c r="AN5" s="17" t="s">
        <v>111</v>
      </c>
      <c r="AO5" s="17" t="s">
        <v>112</v>
      </c>
      <c r="AP5" s="17" t="s">
        <v>113</v>
      </c>
      <c r="AQ5" s="17" t="s">
        <v>114</v>
      </c>
      <c r="AR5" s="17" t="s">
        <v>115</v>
      </c>
      <c r="AS5" s="8"/>
    </row>
    <row r="6" spans="1:45" x14ac:dyDescent="0.2">
      <c r="A6" s="25" t="s">
        <v>181</v>
      </c>
      <c r="B6" s="23" t="s">
        <v>182</v>
      </c>
      <c r="C6" s="9">
        <v>0.31369824230080001</v>
      </c>
      <c r="D6" s="9">
        <v>0.22328508572639999</v>
      </c>
      <c r="E6" s="9">
        <v>0.31153108561760001</v>
      </c>
      <c r="F6" s="9">
        <v>0.30019418442619999</v>
      </c>
      <c r="G6" s="9">
        <v>0.28343395059139997</v>
      </c>
      <c r="H6" s="9">
        <v>0.39170453186949999</v>
      </c>
      <c r="I6" s="9">
        <v>0.29112165447440003</v>
      </c>
      <c r="J6" s="9">
        <v>0.34134604414179998</v>
      </c>
      <c r="K6" s="9">
        <v>0.68681998365929997</v>
      </c>
      <c r="L6" s="9">
        <v>0</v>
      </c>
      <c r="M6" s="9">
        <v>0</v>
      </c>
      <c r="N6" s="9">
        <v>0</v>
      </c>
      <c r="O6" s="9">
        <v>0.2363066716445</v>
      </c>
      <c r="P6" s="9">
        <v>0.37380287503819998</v>
      </c>
      <c r="Q6" s="9">
        <v>0.27280130461550001</v>
      </c>
      <c r="R6" s="9">
        <v>0.35662830015390001</v>
      </c>
      <c r="S6" s="9">
        <v>0.44470192254419999</v>
      </c>
      <c r="T6" s="9">
        <v>0.25992265246430002</v>
      </c>
      <c r="U6" s="9">
        <v>0.30063020811329999</v>
      </c>
      <c r="V6" s="9">
        <v>0.30405783996969998</v>
      </c>
      <c r="W6" s="9">
        <v>0.4043236873746</v>
      </c>
      <c r="X6" s="9">
        <v>0.41186807626659999</v>
      </c>
      <c r="Y6" s="9">
        <v>0.2710936505232</v>
      </c>
      <c r="Z6" s="9">
        <v>0.26044965081600002</v>
      </c>
      <c r="AA6" s="9">
        <v>0.29306430182299997</v>
      </c>
      <c r="AB6" s="9">
        <v>0.34906314406409999</v>
      </c>
      <c r="AC6" s="9">
        <v>0.29262211031070001</v>
      </c>
      <c r="AD6" s="9">
        <v>0.34150330317450001</v>
      </c>
      <c r="AE6" s="9">
        <v>0.27936774668640002</v>
      </c>
      <c r="AF6" s="9">
        <v>0.30740567140050001</v>
      </c>
      <c r="AG6" s="9">
        <v>0.3475194843228</v>
      </c>
      <c r="AH6" s="9">
        <v>0.1239680268834</v>
      </c>
      <c r="AI6" s="9">
        <v>0.21474700106319999</v>
      </c>
      <c r="AJ6" s="9">
        <v>0.21752217521680001</v>
      </c>
      <c r="AK6" s="9">
        <v>0.29443340343840002</v>
      </c>
      <c r="AL6" s="9">
        <v>0.42745342850669998</v>
      </c>
      <c r="AM6" s="9">
        <v>0.37635856664040002</v>
      </c>
      <c r="AN6" s="9">
        <v>0.37398472133369998</v>
      </c>
      <c r="AO6" s="9">
        <v>0</v>
      </c>
      <c r="AP6" s="9">
        <v>0.31660136689750001</v>
      </c>
      <c r="AQ6" s="9">
        <v>0</v>
      </c>
      <c r="AR6" s="9">
        <v>0.34270624102250002</v>
      </c>
      <c r="AS6" s="8"/>
    </row>
    <row r="7" spans="1:45" x14ac:dyDescent="0.2">
      <c r="A7" s="34"/>
      <c r="B7" s="24"/>
      <c r="C7" s="10">
        <v>252</v>
      </c>
      <c r="D7" s="10">
        <v>16</v>
      </c>
      <c r="E7" s="10">
        <v>50</v>
      </c>
      <c r="F7" s="10">
        <v>44</v>
      </c>
      <c r="G7" s="10">
        <v>48</v>
      </c>
      <c r="H7" s="10">
        <v>88</v>
      </c>
      <c r="I7" s="10">
        <v>130</v>
      </c>
      <c r="J7" s="10">
        <v>120</v>
      </c>
      <c r="K7" s="10">
        <v>252</v>
      </c>
      <c r="L7" s="10">
        <v>0</v>
      </c>
      <c r="M7" s="10">
        <v>0</v>
      </c>
      <c r="N7" s="10">
        <v>0</v>
      </c>
      <c r="O7" s="10">
        <v>13</v>
      </c>
      <c r="P7" s="10">
        <v>13</v>
      </c>
      <c r="Q7" s="10">
        <v>45</v>
      </c>
      <c r="R7" s="10">
        <v>35</v>
      </c>
      <c r="S7" s="10">
        <v>51</v>
      </c>
      <c r="T7" s="10">
        <v>53</v>
      </c>
      <c r="U7" s="10">
        <v>42</v>
      </c>
      <c r="V7" s="10">
        <v>18</v>
      </c>
      <c r="W7" s="10">
        <v>15</v>
      </c>
      <c r="X7" s="10">
        <v>13</v>
      </c>
      <c r="Y7" s="10">
        <v>40</v>
      </c>
      <c r="Z7" s="10">
        <v>38</v>
      </c>
      <c r="AA7" s="10">
        <v>24</v>
      </c>
      <c r="AB7" s="10">
        <v>104</v>
      </c>
      <c r="AC7" s="10">
        <v>11</v>
      </c>
      <c r="AD7" s="10">
        <v>33</v>
      </c>
      <c r="AE7" s="10">
        <v>42</v>
      </c>
      <c r="AF7" s="10">
        <v>92</v>
      </c>
      <c r="AG7" s="10">
        <v>72</v>
      </c>
      <c r="AH7" s="10">
        <v>1</v>
      </c>
      <c r="AI7" s="10">
        <v>33</v>
      </c>
      <c r="AJ7" s="10">
        <v>11</v>
      </c>
      <c r="AK7" s="10">
        <v>5</v>
      </c>
      <c r="AL7" s="10">
        <v>9</v>
      </c>
      <c r="AM7" s="10">
        <v>37</v>
      </c>
      <c r="AN7" s="10">
        <v>15</v>
      </c>
      <c r="AO7" s="10">
        <v>0</v>
      </c>
      <c r="AP7" s="10">
        <v>8</v>
      </c>
      <c r="AQ7" s="10">
        <v>0</v>
      </c>
      <c r="AR7" s="10">
        <v>134</v>
      </c>
      <c r="AS7" s="8"/>
    </row>
    <row r="8" spans="1:45" x14ac:dyDescent="0.2">
      <c r="A8" s="34"/>
      <c r="B8" s="24"/>
      <c r="C8" s="11" t="s">
        <v>118</v>
      </c>
      <c r="D8" s="11"/>
      <c r="E8" s="11"/>
      <c r="F8" s="11"/>
      <c r="G8" s="11"/>
      <c r="H8" s="11"/>
      <c r="I8" s="11"/>
      <c r="J8" s="11"/>
      <c r="K8" s="12" t="s">
        <v>161</v>
      </c>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8"/>
    </row>
    <row r="9" spans="1:45" x14ac:dyDescent="0.2">
      <c r="A9" s="34"/>
      <c r="B9" s="23" t="s">
        <v>183</v>
      </c>
      <c r="C9" s="9">
        <v>0.14304187849399999</v>
      </c>
      <c r="D9" s="9">
        <v>0.1835515488991</v>
      </c>
      <c r="E9" s="9">
        <v>0.15473241316129999</v>
      </c>
      <c r="F9" s="9">
        <v>0.2005458366566</v>
      </c>
      <c r="G9" s="9">
        <v>0.14139606099310001</v>
      </c>
      <c r="H9" s="9">
        <v>8.3304010957180014E-2</v>
      </c>
      <c r="I9" s="9">
        <v>0.1434957249538</v>
      </c>
      <c r="J9" s="9">
        <v>0.14002945654259999</v>
      </c>
      <c r="K9" s="9">
        <v>0.31318001634069997</v>
      </c>
      <c r="L9" s="9">
        <v>0</v>
      </c>
      <c r="M9" s="9">
        <v>0</v>
      </c>
      <c r="N9" s="9">
        <v>0</v>
      </c>
      <c r="O9" s="9">
        <v>0.1005041901028</v>
      </c>
      <c r="P9" s="9">
        <v>2.9753009616140001E-2</v>
      </c>
      <c r="Q9" s="9">
        <v>0.1216686045955</v>
      </c>
      <c r="R9" s="9">
        <v>0.1566490507917</v>
      </c>
      <c r="S9" s="9">
        <v>0.13288395060479999</v>
      </c>
      <c r="T9" s="9">
        <v>0.19484363375140001</v>
      </c>
      <c r="U9" s="9">
        <v>0.16004949367019999</v>
      </c>
      <c r="V9" s="9">
        <v>0.1450673561451</v>
      </c>
      <c r="W9" s="9">
        <v>6.8656583138759997E-2</v>
      </c>
      <c r="X9" s="9">
        <v>9.0084236552339991E-2</v>
      </c>
      <c r="Y9" s="9">
        <v>0.12700337045189999</v>
      </c>
      <c r="Z9" s="9">
        <v>0.15428718761329999</v>
      </c>
      <c r="AA9" s="9">
        <v>8.9491511940490001E-2</v>
      </c>
      <c r="AB9" s="9">
        <v>0.18684846690000001</v>
      </c>
      <c r="AC9" s="9">
        <v>0.10381940236660001</v>
      </c>
      <c r="AD9" s="9">
        <v>8.5042721677179994E-2</v>
      </c>
      <c r="AE9" s="9">
        <v>0.1208811106217</v>
      </c>
      <c r="AF9" s="9">
        <v>0.1500157149777</v>
      </c>
      <c r="AG9" s="9">
        <v>0.1807136154539</v>
      </c>
      <c r="AH9" s="9">
        <v>0.63660862994720002</v>
      </c>
      <c r="AI9" s="9">
        <v>0.14600422399759999</v>
      </c>
      <c r="AJ9" s="9">
        <v>7.042838383003E-2</v>
      </c>
      <c r="AK9" s="9">
        <v>4.856828235282E-2</v>
      </c>
      <c r="AL9" s="9">
        <v>0.1823803090668</v>
      </c>
      <c r="AM9" s="9">
        <v>0.10329435010099999</v>
      </c>
      <c r="AN9" s="9">
        <v>9.2482445283069994E-2</v>
      </c>
      <c r="AO9" s="9">
        <v>0.28341643148880002</v>
      </c>
      <c r="AP9" s="9">
        <v>0.28940728813069999</v>
      </c>
      <c r="AQ9" s="9">
        <v>0.1538111847767</v>
      </c>
      <c r="AR9" s="9">
        <v>0.15962100197349999</v>
      </c>
      <c r="AS9" s="8"/>
    </row>
    <row r="10" spans="1:45" x14ac:dyDescent="0.2">
      <c r="A10" s="34"/>
      <c r="B10" s="24"/>
      <c r="C10" s="10">
        <v>111</v>
      </c>
      <c r="D10" s="10">
        <v>14</v>
      </c>
      <c r="E10" s="10">
        <v>19</v>
      </c>
      <c r="F10" s="10">
        <v>29</v>
      </c>
      <c r="G10" s="10">
        <v>27</v>
      </c>
      <c r="H10" s="10">
        <v>20</v>
      </c>
      <c r="I10" s="10">
        <v>62</v>
      </c>
      <c r="J10" s="10">
        <v>47</v>
      </c>
      <c r="K10" s="10">
        <v>111</v>
      </c>
      <c r="L10" s="10">
        <v>0</v>
      </c>
      <c r="M10" s="10">
        <v>0</v>
      </c>
      <c r="N10" s="10">
        <v>0</v>
      </c>
      <c r="O10" s="10">
        <v>7</v>
      </c>
      <c r="P10" s="10">
        <v>2</v>
      </c>
      <c r="Q10" s="10">
        <v>20</v>
      </c>
      <c r="R10" s="10">
        <v>13</v>
      </c>
      <c r="S10" s="10">
        <v>16</v>
      </c>
      <c r="T10" s="10">
        <v>32</v>
      </c>
      <c r="U10" s="10">
        <v>21</v>
      </c>
      <c r="V10" s="10">
        <v>7</v>
      </c>
      <c r="W10" s="10">
        <v>3</v>
      </c>
      <c r="X10" s="10">
        <v>4</v>
      </c>
      <c r="Y10" s="10">
        <v>18</v>
      </c>
      <c r="Z10" s="10">
        <v>20</v>
      </c>
      <c r="AA10" s="10">
        <v>6</v>
      </c>
      <c r="AB10" s="10">
        <v>53</v>
      </c>
      <c r="AC10" s="10">
        <v>4</v>
      </c>
      <c r="AD10" s="10">
        <v>10</v>
      </c>
      <c r="AE10" s="10">
        <v>14</v>
      </c>
      <c r="AF10" s="10">
        <v>47</v>
      </c>
      <c r="AG10" s="10">
        <v>31</v>
      </c>
      <c r="AH10" s="10">
        <v>4</v>
      </c>
      <c r="AI10" s="10">
        <v>19</v>
      </c>
      <c r="AJ10" s="10">
        <v>4</v>
      </c>
      <c r="AK10" s="10">
        <v>1</v>
      </c>
      <c r="AL10" s="10">
        <v>5</v>
      </c>
      <c r="AM10" s="10">
        <v>11</v>
      </c>
      <c r="AN10" s="10">
        <v>3</v>
      </c>
      <c r="AO10" s="10">
        <v>1</v>
      </c>
      <c r="AP10" s="10">
        <v>7</v>
      </c>
      <c r="AQ10" s="10">
        <v>2</v>
      </c>
      <c r="AR10" s="10">
        <v>58</v>
      </c>
      <c r="AS10" s="8"/>
    </row>
    <row r="11" spans="1:45" x14ac:dyDescent="0.2">
      <c r="A11" s="34"/>
      <c r="B11" s="24"/>
      <c r="C11" s="11" t="s">
        <v>118</v>
      </c>
      <c r="D11" s="11"/>
      <c r="E11" s="11"/>
      <c r="F11" s="12" t="s">
        <v>124</v>
      </c>
      <c r="G11" s="11"/>
      <c r="H11" s="11"/>
      <c r="I11" s="11"/>
      <c r="J11" s="11"/>
      <c r="K11" s="12" t="s">
        <v>184</v>
      </c>
      <c r="L11" s="11"/>
      <c r="M11" s="11"/>
      <c r="N11" s="11"/>
      <c r="O11" s="11"/>
      <c r="P11" s="11"/>
      <c r="Q11" s="11"/>
      <c r="R11" s="11"/>
      <c r="S11" s="11"/>
      <c r="T11" s="12" t="s">
        <v>125</v>
      </c>
      <c r="U11" s="11"/>
      <c r="V11" s="11"/>
      <c r="W11" s="11"/>
      <c r="X11" s="11"/>
      <c r="Y11" s="11"/>
      <c r="Z11" s="11"/>
      <c r="AA11" s="11"/>
      <c r="AB11" s="11"/>
      <c r="AC11" s="11"/>
      <c r="AD11" s="11"/>
      <c r="AE11" s="11"/>
      <c r="AF11" s="11"/>
      <c r="AG11" s="11"/>
      <c r="AH11" s="12" t="s">
        <v>185</v>
      </c>
      <c r="AI11" s="11"/>
      <c r="AJ11" s="11"/>
      <c r="AK11" s="11"/>
      <c r="AL11" s="11"/>
      <c r="AM11" s="11"/>
      <c r="AN11" s="11"/>
      <c r="AO11" s="11"/>
      <c r="AP11" s="11"/>
      <c r="AQ11" s="11"/>
      <c r="AR11" s="11"/>
      <c r="AS11" s="8"/>
    </row>
    <row r="12" spans="1:45" x14ac:dyDescent="0.2">
      <c r="A12" s="34"/>
      <c r="B12" s="23" t="s">
        <v>186</v>
      </c>
      <c r="C12" s="9">
        <v>7.937140800742E-2</v>
      </c>
      <c r="D12" s="9">
        <v>6.4858375793010001E-2</v>
      </c>
      <c r="E12" s="9">
        <v>8.1582188734450001E-2</v>
      </c>
      <c r="F12" s="9">
        <v>8.6344037612189992E-2</v>
      </c>
      <c r="G12" s="9">
        <v>0.11825046206629999</v>
      </c>
      <c r="H12" s="9">
        <v>5.91711976365E-2</v>
      </c>
      <c r="I12" s="9">
        <v>6.944557141339E-2</v>
      </c>
      <c r="J12" s="9">
        <v>9.2720899168720006E-2</v>
      </c>
      <c r="K12" s="9">
        <v>0</v>
      </c>
      <c r="L12" s="9">
        <v>0</v>
      </c>
      <c r="M12" s="9">
        <v>0.40468217292030001</v>
      </c>
      <c r="N12" s="9">
        <v>0</v>
      </c>
      <c r="O12" s="9">
        <v>4.6824482939350001E-2</v>
      </c>
      <c r="P12" s="9">
        <v>1.825103074408E-2</v>
      </c>
      <c r="Q12" s="9">
        <v>6.9305505124589994E-2</v>
      </c>
      <c r="R12" s="9">
        <v>4.8900216330639998E-2</v>
      </c>
      <c r="S12" s="9">
        <v>5.9477261165860003E-2</v>
      </c>
      <c r="T12" s="9">
        <v>9.6286043468839996E-2</v>
      </c>
      <c r="U12" s="9">
        <v>0.1473720489682</v>
      </c>
      <c r="V12" s="9">
        <v>6.2767953764740009E-2</v>
      </c>
      <c r="W12" s="9">
        <v>9.2101085248010015E-2</v>
      </c>
      <c r="X12" s="9">
        <v>0.1058678918657</v>
      </c>
      <c r="Y12" s="9">
        <v>9.6213467262479993E-2</v>
      </c>
      <c r="Z12" s="9">
        <v>5.0913087312280003E-2</v>
      </c>
      <c r="AA12" s="9">
        <v>0.1126921053812</v>
      </c>
      <c r="AB12" s="9">
        <v>7.466433677763E-2</v>
      </c>
      <c r="AC12" s="9">
        <v>4.5748965451770013E-2</v>
      </c>
      <c r="AD12" s="9">
        <v>8.8998046151249996E-2</v>
      </c>
      <c r="AE12" s="9">
        <v>0.1120367473453</v>
      </c>
      <c r="AF12" s="9">
        <v>6.6639321974400006E-2</v>
      </c>
      <c r="AG12" s="9">
        <v>7.0731886604609995E-2</v>
      </c>
      <c r="AH12" s="9">
        <v>9.9846794298890013E-2</v>
      </c>
      <c r="AI12" s="9">
        <v>8.9326798450809985E-2</v>
      </c>
      <c r="AJ12" s="9">
        <v>9.9520185925280003E-2</v>
      </c>
      <c r="AK12" s="9">
        <v>0.31388384163439997</v>
      </c>
      <c r="AL12" s="9">
        <v>6.5752000265159996E-2</v>
      </c>
      <c r="AM12" s="9">
        <v>9.1339502914179999E-2</v>
      </c>
      <c r="AN12" s="9">
        <v>9.5228230358769997E-2</v>
      </c>
      <c r="AO12" s="9">
        <v>0</v>
      </c>
      <c r="AP12" s="9">
        <v>9.3138689187790002E-2</v>
      </c>
      <c r="AQ12" s="9">
        <v>0</v>
      </c>
      <c r="AR12" s="9">
        <v>5.868889945196E-2</v>
      </c>
      <c r="AS12" s="8"/>
    </row>
    <row r="13" spans="1:45" x14ac:dyDescent="0.2">
      <c r="A13" s="34"/>
      <c r="B13" s="24"/>
      <c r="C13" s="10">
        <v>52</v>
      </c>
      <c r="D13" s="10">
        <v>3</v>
      </c>
      <c r="E13" s="10">
        <v>9</v>
      </c>
      <c r="F13" s="10">
        <v>9</v>
      </c>
      <c r="G13" s="10">
        <v>18</v>
      </c>
      <c r="H13" s="10">
        <v>13</v>
      </c>
      <c r="I13" s="10">
        <v>27</v>
      </c>
      <c r="J13" s="10">
        <v>25</v>
      </c>
      <c r="K13" s="10">
        <v>0</v>
      </c>
      <c r="L13" s="10">
        <v>0</v>
      </c>
      <c r="M13" s="10">
        <v>52</v>
      </c>
      <c r="N13" s="10">
        <v>0</v>
      </c>
      <c r="O13" s="10">
        <v>3</v>
      </c>
      <c r="P13" s="10">
        <v>1</v>
      </c>
      <c r="Q13" s="10">
        <v>10</v>
      </c>
      <c r="R13" s="10">
        <v>5</v>
      </c>
      <c r="S13" s="10">
        <v>8</v>
      </c>
      <c r="T13" s="10">
        <v>12</v>
      </c>
      <c r="U13" s="10">
        <v>13</v>
      </c>
      <c r="V13" s="10">
        <v>2</v>
      </c>
      <c r="W13" s="10">
        <v>4</v>
      </c>
      <c r="X13" s="10">
        <v>4</v>
      </c>
      <c r="Y13" s="10">
        <v>10</v>
      </c>
      <c r="Z13" s="10">
        <v>5</v>
      </c>
      <c r="AA13" s="10">
        <v>9</v>
      </c>
      <c r="AB13" s="10">
        <v>18</v>
      </c>
      <c r="AC13" s="10">
        <v>2</v>
      </c>
      <c r="AD13" s="10">
        <v>7</v>
      </c>
      <c r="AE13" s="10">
        <v>12</v>
      </c>
      <c r="AF13" s="10">
        <v>19</v>
      </c>
      <c r="AG13" s="10">
        <v>11</v>
      </c>
      <c r="AH13" s="10">
        <v>1</v>
      </c>
      <c r="AI13" s="10">
        <v>7</v>
      </c>
      <c r="AJ13" s="10">
        <v>5</v>
      </c>
      <c r="AK13" s="10">
        <v>2</v>
      </c>
      <c r="AL13" s="10">
        <v>3</v>
      </c>
      <c r="AM13" s="10">
        <v>6</v>
      </c>
      <c r="AN13" s="10">
        <v>4</v>
      </c>
      <c r="AO13" s="10">
        <v>0</v>
      </c>
      <c r="AP13" s="10">
        <v>1</v>
      </c>
      <c r="AQ13" s="10">
        <v>0</v>
      </c>
      <c r="AR13" s="10">
        <v>24</v>
      </c>
      <c r="AS13" s="8"/>
    </row>
    <row r="14" spans="1:45" x14ac:dyDescent="0.2">
      <c r="A14" s="34"/>
      <c r="B14" s="24"/>
      <c r="C14" s="11" t="s">
        <v>118</v>
      </c>
      <c r="D14" s="11"/>
      <c r="E14" s="11"/>
      <c r="F14" s="11"/>
      <c r="G14" s="11"/>
      <c r="H14" s="11"/>
      <c r="I14" s="11"/>
      <c r="J14" s="11"/>
      <c r="K14" s="11"/>
      <c r="L14" s="11"/>
      <c r="M14" s="12" t="s">
        <v>187</v>
      </c>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8"/>
    </row>
    <row r="15" spans="1:45" x14ac:dyDescent="0.2">
      <c r="A15" s="34"/>
      <c r="B15" s="23" t="s">
        <v>188</v>
      </c>
      <c r="C15" s="9">
        <v>0.19835238455160001</v>
      </c>
      <c r="D15" s="9">
        <v>0.11677942843279999</v>
      </c>
      <c r="E15" s="9">
        <v>0.18626091628800001</v>
      </c>
      <c r="F15" s="9">
        <v>0.16415298801110001</v>
      </c>
      <c r="G15" s="9">
        <v>0.1540512519052</v>
      </c>
      <c r="H15" s="9">
        <v>0.30456747388720001</v>
      </c>
      <c r="I15" s="9">
        <v>0.20282514049020001</v>
      </c>
      <c r="J15" s="9">
        <v>0.1919676818653</v>
      </c>
      <c r="K15" s="9">
        <v>0</v>
      </c>
      <c r="L15" s="9">
        <v>0.60399896330489999</v>
      </c>
      <c r="M15" s="9">
        <v>0</v>
      </c>
      <c r="N15" s="9">
        <v>0</v>
      </c>
      <c r="O15" s="9">
        <v>0.27818249424460001</v>
      </c>
      <c r="P15" s="9">
        <v>0.18866862619069999</v>
      </c>
      <c r="Q15" s="9">
        <v>0.22181449323489999</v>
      </c>
      <c r="R15" s="9">
        <v>0.1102705890298</v>
      </c>
      <c r="S15" s="9">
        <v>0.1786733255005</v>
      </c>
      <c r="T15" s="9">
        <v>0.25647651631489998</v>
      </c>
      <c r="U15" s="9">
        <v>0.14232163820929999</v>
      </c>
      <c r="V15" s="9">
        <v>0.28717052487369998</v>
      </c>
      <c r="W15" s="9">
        <v>0.14900336432729999</v>
      </c>
      <c r="X15" s="9">
        <v>0.23188400946490001</v>
      </c>
      <c r="Y15" s="9">
        <v>0.1710933112919</v>
      </c>
      <c r="Z15" s="9">
        <v>0.206608463474</v>
      </c>
      <c r="AA15" s="9">
        <v>0.1952197902609</v>
      </c>
      <c r="AB15" s="9">
        <v>0.19232988826460001</v>
      </c>
      <c r="AC15" s="9">
        <v>0.30131585129339999</v>
      </c>
      <c r="AD15" s="9">
        <v>0.2236493884428</v>
      </c>
      <c r="AE15" s="9">
        <v>0.18451276550430001</v>
      </c>
      <c r="AF15" s="9">
        <v>0.19662374658910001</v>
      </c>
      <c r="AG15" s="9">
        <v>0.17472071923329999</v>
      </c>
      <c r="AH15" s="9">
        <v>0</v>
      </c>
      <c r="AI15" s="9">
        <v>0.31528562865960003</v>
      </c>
      <c r="AJ15" s="9">
        <v>7.3468930632169999E-2</v>
      </c>
      <c r="AK15" s="9">
        <v>0.11128537270079999</v>
      </c>
      <c r="AL15" s="9">
        <v>0.20123117470919999</v>
      </c>
      <c r="AM15" s="9">
        <v>0.1853267781381</v>
      </c>
      <c r="AN15" s="9">
        <v>0.1293492893605</v>
      </c>
      <c r="AO15" s="9">
        <v>0.23263998535200001</v>
      </c>
      <c r="AP15" s="9">
        <v>0.17215077483899999</v>
      </c>
      <c r="AQ15" s="9">
        <v>0.1313508589888</v>
      </c>
      <c r="AR15" s="9">
        <v>0.18391144665600001</v>
      </c>
      <c r="AS15" s="8"/>
    </row>
    <row r="16" spans="1:45" x14ac:dyDescent="0.2">
      <c r="A16" s="34"/>
      <c r="B16" s="24"/>
      <c r="C16" s="10">
        <v>165</v>
      </c>
      <c r="D16" s="10">
        <v>11</v>
      </c>
      <c r="E16" s="10">
        <v>24</v>
      </c>
      <c r="F16" s="10">
        <v>26</v>
      </c>
      <c r="G16" s="10">
        <v>24</v>
      </c>
      <c r="H16" s="10">
        <v>77</v>
      </c>
      <c r="I16" s="10">
        <v>95</v>
      </c>
      <c r="J16" s="10">
        <v>68</v>
      </c>
      <c r="K16" s="10">
        <v>0</v>
      </c>
      <c r="L16" s="10">
        <v>165</v>
      </c>
      <c r="M16" s="10">
        <v>0</v>
      </c>
      <c r="N16" s="10">
        <v>0</v>
      </c>
      <c r="O16" s="10">
        <v>15</v>
      </c>
      <c r="P16" s="10">
        <v>9</v>
      </c>
      <c r="Q16" s="10">
        <v>36</v>
      </c>
      <c r="R16" s="10">
        <v>10</v>
      </c>
      <c r="S16" s="10">
        <v>22</v>
      </c>
      <c r="T16" s="10">
        <v>50</v>
      </c>
      <c r="U16" s="10">
        <v>23</v>
      </c>
      <c r="V16" s="10">
        <v>20</v>
      </c>
      <c r="W16" s="10">
        <v>8</v>
      </c>
      <c r="X16" s="10">
        <v>10</v>
      </c>
      <c r="Y16" s="10">
        <v>21</v>
      </c>
      <c r="Z16" s="10">
        <v>32</v>
      </c>
      <c r="AA16" s="10">
        <v>16</v>
      </c>
      <c r="AB16" s="10">
        <v>58</v>
      </c>
      <c r="AC16" s="10">
        <v>11</v>
      </c>
      <c r="AD16" s="10">
        <v>31</v>
      </c>
      <c r="AE16" s="10">
        <v>32</v>
      </c>
      <c r="AF16" s="10">
        <v>51</v>
      </c>
      <c r="AG16" s="10">
        <v>39</v>
      </c>
      <c r="AH16" s="10">
        <v>0</v>
      </c>
      <c r="AI16" s="10">
        <v>50</v>
      </c>
      <c r="AJ16" s="10">
        <v>6</v>
      </c>
      <c r="AK16" s="10">
        <v>2</v>
      </c>
      <c r="AL16" s="10">
        <v>8</v>
      </c>
      <c r="AM16" s="10">
        <v>18</v>
      </c>
      <c r="AN16" s="10">
        <v>6</v>
      </c>
      <c r="AO16" s="10">
        <v>1</v>
      </c>
      <c r="AP16" s="10">
        <v>4</v>
      </c>
      <c r="AQ16" s="10">
        <v>1</v>
      </c>
      <c r="AR16" s="10">
        <v>69</v>
      </c>
      <c r="AS16" s="8"/>
    </row>
    <row r="17" spans="1:45" x14ac:dyDescent="0.2">
      <c r="A17" s="34"/>
      <c r="B17" s="24"/>
      <c r="C17" s="11" t="s">
        <v>118</v>
      </c>
      <c r="D17" s="11"/>
      <c r="E17" s="11"/>
      <c r="F17" s="11"/>
      <c r="G17" s="11"/>
      <c r="H17" s="12" t="s">
        <v>119</v>
      </c>
      <c r="I17" s="11"/>
      <c r="J17" s="11"/>
      <c r="K17" s="11"/>
      <c r="L17" s="12" t="s">
        <v>189</v>
      </c>
      <c r="M17" s="11"/>
      <c r="N17" s="11"/>
      <c r="O17" s="11"/>
      <c r="P17" s="11"/>
      <c r="Q17" s="11"/>
      <c r="R17" s="11"/>
      <c r="S17" s="11"/>
      <c r="T17" s="11"/>
      <c r="U17" s="11"/>
      <c r="V17" s="11"/>
      <c r="W17" s="11"/>
      <c r="X17" s="11"/>
      <c r="Y17" s="11"/>
      <c r="Z17" s="11"/>
      <c r="AA17" s="11"/>
      <c r="AB17" s="11"/>
      <c r="AC17" s="11"/>
      <c r="AD17" s="11"/>
      <c r="AE17" s="11"/>
      <c r="AF17" s="11"/>
      <c r="AG17" s="11"/>
      <c r="AH17" s="11"/>
      <c r="AI17" s="12" t="s">
        <v>125</v>
      </c>
      <c r="AJ17" s="11"/>
      <c r="AK17" s="11"/>
      <c r="AL17" s="11"/>
      <c r="AM17" s="11"/>
      <c r="AN17" s="11"/>
      <c r="AO17" s="11"/>
      <c r="AP17" s="11"/>
      <c r="AQ17" s="11"/>
      <c r="AR17" s="11"/>
      <c r="AS17" s="8"/>
    </row>
    <row r="18" spans="1:45" x14ac:dyDescent="0.2">
      <c r="A18" s="34"/>
      <c r="B18" s="23" t="s">
        <v>190</v>
      </c>
      <c r="C18" s="9">
        <v>0.12934502233969999</v>
      </c>
      <c r="D18" s="9">
        <v>0.24163784644219999</v>
      </c>
      <c r="E18" s="9">
        <v>0.1333110337498</v>
      </c>
      <c r="F18" s="9">
        <v>8.7212672081400003E-2</v>
      </c>
      <c r="G18" s="9">
        <v>0.17027796833690001</v>
      </c>
      <c r="H18" s="9">
        <v>5.3665637515200003E-2</v>
      </c>
      <c r="I18" s="9">
        <v>0.1535895213929</v>
      </c>
      <c r="J18" s="9">
        <v>0.101345819341</v>
      </c>
      <c r="K18" s="9">
        <v>0</v>
      </c>
      <c r="L18" s="9">
        <v>0.39386599550320001</v>
      </c>
      <c r="M18" s="9">
        <v>0</v>
      </c>
      <c r="N18" s="9">
        <v>0</v>
      </c>
      <c r="O18" s="9">
        <v>0.1727020838235</v>
      </c>
      <c r="P18" s="9">
        <v>0.33379333997220001</v>
      </c>
      <c r="Q18" s="9">
        <v>0.18983255185520001</v>
      </c>
      <c r="R18" s="9">
        <v>0.1057217172629</v>
      </c>
      <c r="S18" s="9">
        <v>6.8621259323009998E-2</v>
      </c>
      <c r="T18" s="9">
        <v>7.2231840614600001E-2</v>
      </c>
      <c r="U18" s="9">
        <v>0.1140353325008</v>
      </c>
      <c r="V18" s="9">
        <v>9.7701883012850002E-2</v>
      </c>
      <c r="W18" s="9">
        <v>0.20292198925589999</v>
      </c>
      <c r="X18" s="9">
        <v>0</v>
      </c>
      <c r="Y18" s="9">
        <v>0.1207024012938</v>
      </c>
      <c r="Z18" s="9">
        <v>0.15308032884539999</v>
      </c>
      <c r="AA18" s="9">
        <v>0.14804880326889999</v>
      </c>
      <c r="AB18" s="9">
        <v>0.12981232865030001</v>
      </c>
      <c r="AC18" s="9">
        <v>0.1080023085901</v>
      </c>
      <c r="AD18" s="9">
        <v>8.3050812694100001E-2</v>
      </c>
      <c r="AE18" s="9">
        <v>0.135637036461</v>
      </c>
      <c r="AF18" s="9">
        <v>0.14250265769699999</v>
      </c>
      <c r="AG18" s="9">
        <v>0.14626499347229999</v>
      </c>
      <c r="AH18" s="9">
        <v>0</v>
      </c>
      <c r="AI18" s="9">
        <v>9.2251532943939993E-2</v>
      </c>
      <c r="AJ18" s="9">
        <v>0.41335003138280002</v>
      </c>
      <c r="AK18" s="9">
        <v>8.5465852105939988E-2</v>
      </c>
      <c r="AL18" s="9">
        <v>0</v>
      </c>
      <c r="AM18" s="9">
        <v>8.5241267727659997E-2</v>
      </c>
      <c r="AN18" s="9">
        <v>0.22215730287929999</v>
      </c>
      <c r="AO18" s="9">
        <v>0.48394358315929997</v>
      </c>
      <c r="AP18" s="9">
        <v>0.1038258210944</v>
      </c>
      <c r="AQ18" s="9">
        <v>0</v>
      </c>
      <c r="AR18" s="9">
        <v>0.1199016566457</v>
      </c>
      <c r="AS18" s="8"/>
    </row>
    <row r="19" spans="1:45" x14ac:dyDescent="0.2">
      <c r="A19" s="34"/>
      <c r="B19" s="24"/>
      <c r="C19" s="10">
        <v>79</v>
      </c>
      <c r="D19" s="10">
        <v>13</v>
      </c>
      <c r="E19" s="10">
        <v>16</v>
      </c>
      <c r="F19" s="10">
        <v>13</v>
      </c>
      <c r="G19" s="10">
        <v>21</v>
      </c>
      <c r="H19" s="10">
        <v>14</v>
      </c>
      <c r="I19" s="10">
        <v>46</v>
      </c>
      <c r="J19" s="10">
        <v>32</v>
      </c>
      <c r="K19" s="10">
        <v>0</v>
      </c>
      <c r="L19" s="10">
        <v>79</v>
      </c>
      <c r="M19" s="10">
        <v>0</v>
      </c>
      <c r="N19" s="10">
        <v>0</v>
      </c>
      <c r="O19" s="10">
        <v>6</v>
      </c>
      <c r="P19" s="10">
        <v>7</v>
      </c>
      <c r="Q19" s="10">
        <v>16</v>
      </c>
      <c r="R19" s="10">
        <v>10</v>
      </c>
      <c r="S19" s="10">
        <v>10</v>
      </c>
      <c r="T19" s="10">
        <v>12</v>
      </c>
      <c r="U19" s="10">
        <v>18</v>
      </c>
      <c r="V19" s="10">
        <v>5</v>
      </c>
      <c r="W19" s="10">
        <v>6</v>
      </c>
      <c r="X19" s="10">
        <v>0</v>
      </c>
      <c r="Y19" s="10">
        <v>13</v>
      </c>
      <c r="Z19" s="10">
        <v>14</v>
      </c>
      <c r="AA19" s="10">
        <v>12</v>
      </c>
      <c r="AB19" s="10">
        <v>29</v>
      </c>
      <c r="AC19" s="10">
        <v>4</v>
      </c>
      <c r="AD19" s="10">
        <v>9</v>
      </c>
      <c r="AE19" s="10">
        <v>13</v>
      </c>
      <c r="AF19" s="10">
        <v>31</v>
      </c>
      <c r="AG19" s="10">
        <v>22</v>
      </c>
      <c r="AH19" s="10">
        <v>0</v>
      </c>
      <c r="AI19" s="10">
        <v>15</v>
      </c>
      <c r="AJ19" s="10">
        <v>7</v>
      </c>
      <c r="AK19" s="10">
        <v>2</v>
      </c>
      <c r="AL19" s="10">
        <v>0</v>
      </c>
      <c r="AM19" s="10">
        <v>10</v>
      </c>
      <c r="AN19" s="10">
        <v>4</v>
      </c>
      <c r="AO19" s="10">
        <v>1</v>
      </c>
      <c r="AP19" s="10">
        <v>3</v>
      </c>
      <c r="AQ19" s="10">
        <v>0</v>
      </c>
      <c r="AR19" s="10">
        <v>37</v>
      </c>
      <c r="AS19" s="8"/>
    </row>
    <row r="20" spans="1:45" x14ac:dyDescent="0.2">
      <c r="A20" s="34"/>
      <c r="B20" s="24"/>
      <c r="C20" s="11" t="s">
        <v>118</v>
      </c>
      <c r="D20" s="12" t="s">
        <v>123</v>
      </c>
      <c r="E20" s="11"/>
      <c r="F20" s="11"/>
      <c r="G20" s="12" t="s">
        <v>124</v>
      </c>
      <c r="H20" s="11"/>
      <c r="I20" s="11"/>
      <c r="J20" s="11"/>
      <c r="K20" s="11"/>
      <c r="L20" s="12" t="s">
        <v>146</v>
      </c>
      <c r="M20" s="11"/>
      <c r="N20" s="11"/>
      <c r="O20" s="11"/>
      <c r="P20" s="12" t="s">
        <v>191</v>
      </c>
      <c r="Q20" s="11"/>
      <c r="R20" s="11"/>
      <c r="S20" s="11"/>
      <c r="T20" s="11"/>
      <c r="U20" s="11"/>
      <c r="V20" s="11"/>
      <c r="W20" s="11"/>
      <c r="X20" s="11"/>
      <c r="Y20" s="11"/>
      <c r="Z20" s="11"/>
      <c r="AA20" s="11"/>
      <c r="AB20" s="11"/>
      <c r="AC20" s="11"/>
      <c r="AD20" s="11"/>
      <c r="AE20" s="11"/>
      <c r="AF20" s="11"/>
      <c r="AG20" s="11"/>
      <c r="AH20" s="11"/>
      <c r="AI20" s="11"/>
      <c r="AJ20" s="12" t="s">
        <v>192</v>
      </c>
      <c r="AK20" s="11"/>
      <c r="AL20" s="11"/>
      <c r="AM20" s="11"/>
      <c r="AN20" s="11"/>
      <c r="AO20" s="12" t="s">
        <v>133</v>
      </c>
      <c r="AP20" s="11"/>
      <c r="AQ20" s="11"/>
      <c r="AR20" s="11"/>
      <c r="AS20" s="8"/>
    </row>
    <row r="21" spans="1:45" x14ac:dyDescent="0.2">
      <c r="A21" s="34"/>
      <c r="B21" s="23" t="s">
        <v>193</v>
      </c>
      <c r="C21" s="9">
        <v>9.9589925637839999E-2</v>
      </c>
      <c r="D21" s="9">
        <v>0.1273946139754</v>
      </c>
      <c r="E21" s="9">
        <v>9.8048574654799991E-2</v>
      </c>
      <c r="F21" s="9">
        <v>0.13354040725220001</v>
      </c>
      <c r="G21" s="9">
        <v>8.8314308434320005E-2</v>
      </c>
      <c r="H21" s="9">
        <v>7.6431511184730003E-2</v>
      </c>
      <c r="I21" s="9">
        <v>0.1063625578242</v>
      </c>
      <c r="J21" s="9">
        <v>9.4055325439710014E-2</v>
      </c>
      <c r="K21" s="9">
        <v>0</v>
      </c>
      <c r="L21" s="9">
        <v>0</v>
      </c>
      <c r="M21" s="9">
        <v>0.50776808072149993</v>
      </c>
      <c r="N21" s="9">
        <v>0</v>
      </c>
      <c r="O21" s="9">
        <v>0.1128622718026</v>
      </c>
      <c r="P21" s="9">
        <v>1.1089741766349999E-2</v>
      </c>
      <c r="Q21" s="9">
        <v>9.7733033854580001E-2</v>
      </c>
      <c r="R21" s="9">
        <v>0.1561767618556</v>
      </c>
      <c r="S21" s="9">
        <v>8.6987332157560007E-2</v>
      </c>
      <c r="T21" s="9">
        <v>9.6305621445839998E-2</v>
      </c>
      <c r="U21" s="9">
        <v>9.7899916094700001E-2</v>
      </c>
      <c r="V21" s="9">
        <v>4.2233985516330001E-2</v>
      </c>
      <c r="W21" s="9">
        <v>6.2206062062689998E-2</v>
      </c>
      <c r="X21" s="9">
        <v>9.1218371918809993E-2</v>
      </c>
      <c r="Y21" s="9">
        <v>0.1402469624147</v>
      </c>
      <c r="Z21" s="9">
        <v>0.1683910401997</v>
      </c>
      <c r="AA21" s="9">
        <v>9.1262559364820001E-2</v>
      </c>
      <c r="AB21" s="9">
        <v>5.3213031693979999E-2</v>
      </c>
      <c r="AC21" s="9">
        <v>5.0108157382860001E-2</v>
      </c>
      <c r="AD21" s="9">
        <v>0.1290125813261</v>
      </c>
      <c r="AE21" s="9">
        <v>0.11062912519400001</v>
      </c>
      <c r="AF21" s="9">
        <v>0.1194736403814</v>
      </c>
      <c r="AG21" s="9">
        <v>6.2293841757240002E-2</v>
      </c>
      <c r="AH21" s="9">
        <v>0</v>
      </c>
      <c r="AI21" s="9">
        <v>0.1050859096531</v>
      </c>
      <c r="AJ21" s="9">
        <v>7.1767298256540005E-2</v>
      </c>
      <c r="AK21" s="9">
        <v>0.1015132454678</v>
      </c>
      <c r="AL21" s="9">
        <v>3.3604501869349997E-2</v>
      </c>
      <c r="AM21" s="9">
        <v>0.10783890620930001</v>
      </c>
      <c r="AN21" s="9">
        <v>5.7702340630089999E-2</v>
      </c>
      <c r="AO21" s="9">
        <v>0</v>
      </c>
      <c r="AP21" s="9">
        <v>2.4876059850639998E-2</v>
      </c>
      <c r="AQ21" s="9">
        <v>0.71483795623450008</v>
      </c>
      <c r="AR21" s="9">
        <v>0.1063247586064</v>
      </c>
      <c r="AS21" s="8"/>
    </row>
    <row r="22" spans="1:45" x14ac:dyDescent="0.2">
      <c r="A22" s="34"/>
      <c r="B22" s="24"/>
      <c r="C22" s="10">
        <v>62</v>
      </c>
      <c r="D22" s="10">
        <v>8</v>
      </c>
      <c r="E22" s="10">
        <v>15</v>
      </c>
      <c r="F22" s="10">
        <v>13</v>
      </c>
      <c r="G22" s="10">
        <v>13</v>
      </c>
      <c r="H22" s="10">
        <v>12</v>
      </c>
      <c r="I22" s="10">
        <v>36</v>
      </c>
      <c r="J22" s="10">
        <v>26</v>
      </c>
      <c r="K22" s="10">
        <v>0</v>
      </c>
      <c r="L22" s="10">
        <v>0</v>
      </c>
      <c r="M22" s="10">
        <v>62</v>
      </c>
      <c r="N22" s="10">
        <v>0</v>
      </c>
      <c r="O22" s="10">
        <v>4</v>
      </c>
      <c r="P22" s="10">
        <v>1</v>
      </c>
      <c r="Q22" s="10">
        <v>13</v>
      </c>
      <c r="R22" s="10">
        <v>10</v>
      </c>
      <c r="S22" s="10">
        <v>7</v>
      </c>
      <c r="T22" s="10">
        <v>17</v>
      </c>
      <c r="U22" s="10">
        <v>10</v>
      </c>
      <c r="V22" s="10">
        <v>3</v>
      </c>
      <c r="W22" s="10">
        <v>3</v>
      </c>
      <c r="X22" s="10">
        <v>3</v>
      </c>
      <c r="Y22" s="10">
        <v>14</v>
      </c>
      <c r="Z22" s="10">
        <v>17</v>
      </c>
      <c r="AA22" s="10">
        <v>8</v>
      </c>
      <c r="AB22" s="10">
        <v>14</v>
      </c>
      <c r="AC22" s="10">
        <v>2</v>
      </c>
      <c r="AD22" s="10">
        <v>8</v>
      </c>
      <c r="AE22" s="10">
        <v>13</v>
      </c>
      <c r="AF22" s="10">
        <v>28</v>
      </c>
      <c r="AG22" s="10">
        <v>11</v>
      </c>
      <c r="AH22" s="10">
        <v>0</v>
      </c>
      <c r="AI22" s="10">
        <v>13</v>
      </c>
      <c r="AJ22" s="10">
        <v>4</v>
      </c>
      <c r="AK22" s="10">
        <v>1</v>
      </c>
      <c r="AL22" s="10">
        <v>1</v>
      </c>
      <c r="AM22" s="10">
        <v>7</v>
      </c>
      <c r="AN22" s="10">
        <v>3</v>
      </c>
      <c r="AO22" s="10">
        <v>0</v>
      </c>
      <c r="AP22" s="10">
        <v>1</v>
      </c>
      <c r="AQ22" s="10">
        <v>3</v>
      </c>
      <c r="AR22" s="10">
        <v>29</v>
      </c>
      <c r="AS22" s="8"/>
    </row>
    <row r="23" spans="1:45" x14ac:dyDescent="0.2">
      <c r="A23" s="34"/>
      <c r="B23" s="24"/>
      <c r="C23" s="11" t="s">
        <v>118</v>
      </c>
      <c r="D23" s="11"/>
      <c r="E23" s="11"/>
      <c r="F23" s="11"/>
      <c r="G23" s="11"/>
      <c r="H23" s="11"/>
      <c r="I23" s="11"/>
      <c r="J23" s="11"/>
      <c r="K23" s="11"/>
      <c r="L23" s="11"/>
      <c r="M23" s="12" t="s">
        <v>194</v>
      </c>
      <c r="N23" s="11"/>
      <c r="O23" s="11"/>
      <c r="P23" s="11"/>
      <c r="Q23" s="11"/>
      <c r="R23" s="12" t="s">
        <v>125</v>
      </c>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2" t="s">
        <v>195</v>
      </c>
      <c r="AR23" s="11"/>
      <c r="AS23" s="8"/>
    </row>
    <row r="24" spans="1:45" x14ac:dyDescent="0.2">
      <c r="A24" s="34"/>
      <c r="B24" s="23" t="s">
        <v>196</v>
      </c>
      <c r="C24" s="9">
        <v>3.6601138668679999E-2</v>
      </c>
      <c r="D24" s="9">
        <v>4.2493100731130003E-2</v>
      </c>
      <c r="E24" s="9">
        <v>3.4533787794039997E-2</v>
      </c>
      <c r="F24" s="9">
        <v>2.800987396027E-2</v>
      </c>
      <c r="G24" s="9">
        <v>4.4275997672759998E-2</v>
      </c>
      <c r="H24" s="9">
        <v>3.115563694973E-2</v>
      </c>
      <c r="I24" s="9">
        <v>3.3159829451130003E-2</v>
      </c>
      <c r="J24" s="9">
        <v>3.8534773500900003E-2</v>
      </c>
      <c r="K24" s="9">
        <v>0</v>
      </c>
      <c r="L24" s="9">
        <v>2.1350411918570002E-3</v>
      </c>
      <c r="M24" s="9">
        <v>8.7549746358229999E-2</v>
      </c>
      <c r="N24" s="9">
        <v>1</v>
      </c>
      <c r="O24" s="9">
        <v>5.261780544262E-2</v>
      </c>
      <c r="P24" s="9">
        <v>4.4641376672359998E-2</v>
      </c>
      <c r="Q24" s="9">
        <v>2.6844506719719999E-2</v>
      </c>
      <c r="R24" s="9">
        <v>6.5653364575539996E-2</v>
      </c>
      <c r="S24" s="9">
        <v>2.8654948704079999E-2</v>
      </c>
      <c r="T24" s="9">
        <v>2.3933691940119999E-2</v>
      </c>
      <c r="U24" s="9">
        <v>3.7691362443620001E-2</v>
      </c>
      <c r="V24" s="9">
        <v>6.1000456717650003E-2</v>
      </c>
      <c r="W24" s="9">
        <v>2.0787228592729998E-2</v>
      </c>
      <c r="X24" s="9">
        <v>6.9077413931660003E-2</v>
      </c>
      <c r="Y24" s="9">
        <v>7.3646836761929999E-2</v>
      </c>
      <c r="Z24" s="9">
        <v>6.2702417393590004E-3</v>
      </c>
      <c r="AA24" s="9">
        <v>7.0220927960799998E-2</v>
      </c>
      <c r="AB24" s="9">
        <v>1.4068803649430001E-2</v>
      </c>
      <c r="AC24" s="9">
        <v>9.838320460444E-2</v>
      </c>
      <c r="AD24" s="9">
        <v>4.8743146534050007E-2</v>
      </c>
      <c r="AE24" s="9">
        <v>5.6935468187369997E-2</v>
      </c>
      <c r="AF24" s="9">
        <v>1.733924697981E-2</v>
      </c>
      <c r="AG24" s="9">
        <v>1.7755459155850001E-2</v>
      </c>
      <c r="AH24" s="9">
        <v>0.1395765488705</v>
      </c>
      <c r="AI24" s="9">
        <v>3.7298905231649998E-2</v>
      </c>
      <c r="AJ24" s="9">
        <v>5.3942994756409998E-2</v>
      </c>
      <c r="AK24" s="9">
        <v>4.4850002299869997E-2</v>
      </c>
      <c r="AL24" s="9">
        <v>8.9578585582840001E-2</v>
      </c>
      <c r="AM24" s="9">
        <v>5.0600628269480002E-2</v>
      </c>
      <c r="AN24" s="9">
        <v>2.909567015457E-2</v>
      </c>
      <c r="AO24" s="9">
        <v>0</v>
      </c>
      <c r="AP24" s="9">
        <v>0</v>
      </c>
      <c r="AQ24" s="9">
        <v>0</v>
      </c>
      <c r="AR24" s="9">
        <v>2.8845995643970002E-2</v>
      </c>
      <c r="AS24" s="8"/>
    </row>
    <row r="25" spans="1:45" x14ac:dyDescent="0.2">
      <c r="A25" s="34"/>
      <c r="B25" s="24"/>
      <c r="C25" s="10">
        <v>30</v>
      </c>
      <c r="D25" s="10">
        <v>4</v>
      </c>
      <c r="E25" s="10">
        <v>7</v>
      </c>
      <c r="F25" s="10">
        <v>3</v>
      </c>
      <c r="G25" s="10">
        <v>7</v>
      </c>
      <c r="H25" s="10">
        <v>8</v>
      </c>
      <c r="I25" s="10">
        <v>13</v>
      </c>
      <c r="J25" s="10">
        <v>16</v>
      </c>
      <c r="K25" s="10">
        <v>0</v>
      </c>
      <c r="L25" s="10">
        <v>1</v>
      </c>
      <c r="M25" s="10">
        <v>14</v>
      </c>
      <c r="N25" s="10">
        <v>9</v>
      </c>
      <c r="O25" s="10">
        <v>3</v>
      </c>
      <c r="P25" s="10">
        <v>2</v>
      </c>
      <c r="Q25" s="10">
        <v>7</v>
      </c>
      <c r="R25" s="10">
        <v>5</v>
      </c>
      <c r="S25" s="10">
        <v>4</v>
      </c>
      <c r="T25" s="10">
        <v>3</v>
      </c>
      <c r="U25" s="10">
        <v>6</v>
      </c>
      <c r="V25" s="10">
        <v>4</v>
      </c>
      <c r="W25" s="10">
        <v>1</v>
      </c>
      <c r="X25" s="10">
        <v>2</v>
      </c>
      <c r="Y25" s="10">
        <v>13</v>
      </c>
      <c r="Z25" s="10">
        <v>1</v>
      </c>
      <c r="AA25" s="10">
        <v>5</v>
      </c>
      <c r="AB25" s="10">
        <v>4</v>
      </c>
      <c r="AC25" s="10">
        <v>5</v>
      </c>
      <c r="AD25" s="10">
        <v>6</v>
      </c>
      <c r="AE25" s="10">
        <v>8</v>
      </c>
      <c r="AF25" s="10">
        <v>6</v>
      </c>
      <c r="AG25" s="10">
        <v>4</v>
      </c>
      <c r="AH25" s="10">
        <v>1</v>
      </c>
      <c r="AI25" s="10">
        <v>7</v>
      </c>
      <c r="AJ25" s="10">
        <v>3</v>
      </c>
      <c r="AK25" s="10">
        <v>1</v>
      </c>
      <c r="AL25" s="10">
        <v>3</v>
      </c>
      <c r="AM25" s="10">
        <v>4</v>
      </c>
      <c r="AN25" s="10">
        <v>1</v>
      </c>
      <c r="AO25" s="10">
        <v>0</v>
      </c>
      <c r="AP25" s="10">
        <v>0</v>
      </c>
      <c r="AQ25" s="10">
        <v>0</v>
      </c>
      <c r="AR25" s="10">
        <v>11</v>
      </c>
      <c r="AS25" s="8"/>
    </row>
    <row r="26" spans="1:45" x14ac:dyDescent="0.2">
      <c r="A26" s="34"/>
      <c r="B26" s="24"/>
      <c r="C26" s="11" t="s">
        <v>118</v>
      </c>
      <c r="D26" s="11"/>
      <c r="E26" s="11"/>
      <c r="F26" s="11"/>
      <c r="G26" s="11"/>
      <c r="H26" s="11"/>
      <c r="I26" s="11"/>
      <c r="J26" s="11"/>
      <c r="K26" s="11"/>
      <c r="L26" s="11"/>
      <c r="M26" s="12" t="s">
        <v>187</v>
      </c>
      <c r="N26" s="12" t="s">
        <v>157</v>
      </c>
      <c r="O26" s="11"/>
      <c r="P26" s="11"/>
      <c r="Q26" s="11"/>
      <c r="R26" s="11"/>
      <c r="S26" s="11"/>
      <c r="T26" s="11"/>
      <c r="U26" s="11"/>
      <c r="V26" s="11"/>
      <c r="W26" s="11"/>
      <c r="X26" s="11"/>
      <c r="Y26" s="11"/>
      <c r="Z26" s="11"/>
      <c r="AA26" s="11"/>
      <c r="AB26" s="11"/>
      <c r="AC26" s="12" t="s">
        <v>133</v>
      </c>
      <c r="AD26" s="11"/>
      <c r="AE26" s="11"/>
      <c r="AF26" s="11"/>
      <c r="AG26" s="11"/>
      <c r="AH26" s="11"/>
      <c r="AI26" s="11"/>
      <c r="AJ26" s="11"/>
      <c r="AK26" s="11"/>
      <c r="AL26" s="11"/>
      <c r="AM26" s="11"/>
      <c r="AN26" s="11"/>
      <c r="AO26" s="11"/>
      <c r="AP26" s="11"/>
      <c r="AQ26" s="11"/>
      <c r="AR26" s="11"/>
      <c r="AS26" s="8"/>
    </row>
    <row r="27" spans="1:45" x14ac:dyDescent="0.2">
      <c r="A27" s="34"/>
      <c r="B27" s="23" t="s">
        <v>56</v>
      </c>
      <c r="C27" s="9">
        <v>1</v>
      </c>
      <c r="D27" s="9">
        <v>1</v>
      </c>
      <c r="E27" s="9">
        <v>1</v>
      </c>
      <c r="F27" s="9">
        <v>1</v>
      </c>
      <c r="G27" s="9">
        <v>1</v>
      </c>
      <c r="H27" s="9">
        <v>1</v>
      </c>
      <c r="I27" s="9">
        <v>1</v>
      </c>
      <c r="J27" s="9">
        <v>1</v>
      </c>
      <c r="K27" s="9">
        <v>1</v>
      </c>
      <c r="L27" s="9">
        <v>1</v>
      </c>
      <c r="M27" s="9">
        <v>1</v>
      </c>
      <c r="N27" s="9">
        <v>1</v>
      </c>
      <c r="O27" s="9">
        <v>1</v>
      </c>
      <c r="P27" s="9">
        <v>1</v>
      </c>
      <c r="Q27" s="9">
        <v>1</v>
      </c>
      <c r="R27" s="9">
        <v>1</v>
      </c>
      <c r="S27" s="9">
        <v>1</v>
      </c>
      <c r="T27" s="9">
        <v>1</v>
      </c>
      <c r="U27" s="9">
        <v>1</v>
      </c>
      <c r="V27" s="9">
        <v>1</v>
      </c>
      <c r="W27" s="9">
        <v>1</v>
      </c>
      <c r="X27" s="9">
        <v>1</v>
      </c>
      <c r="Y27" s="9">
        <v>1</v>
      </c>
      <c r="Z27" s="9">
        <v>1</v>
      </c>
      <c r="AA27" s="9">
        <v>1</v>
      </c>
      <c r="AB27" s="9">
        <v>1</v>
      </c>
      <c r="AC27" s="9">
        <v>1</v>
      </c>
      <c r="AD27" s="9">
        <v>1</v>
      </c>
      <c r="AE27" s="9">
        <v>1</v>
      </c>
      <c r="AF27" s="9">
        <v>1</v>
      </c>
      <c r="AG27" s="9">
        <v>1</v>
      </c>
      <c r="AH27" s="9">
        <v>1</v>
      </c>
      <c r="AI27" s="9">
        <v>1</v>
      </c>
      <c r="AJ27" s="9">
        <v>1</v>
      </c>
      <c r="AK27" s="9">
        <v>1</v>
      </c>
      <c r="AL27" s="9">
        <v>1</v>
      </c>
      <c r="AM27" s="9">
        <v>1</v>
      </c>
      <c r="AN27" s="9">
        <v>1</v>
      </c>
      <c r="AO27" s="9">
        <v>1</v>
      </c>
      <c r="AP27" s="9">
        <v>1</v>
      </c>
      <c r="AQ27" s="9">
        <v>1</v>
      </c>
      <c r="AR27" s="9">
        <v>1</v>
      </c>
      <c r="AS27" s="8"/>
    </row>
    <row r="28" spans="1:45" x14ac:dyDescent="0.2">
      <c r="A28" s="34"/>
      <c r="B28" s="24"/>
      <c r="C28" s="10">
        <v>751</v>
      </c>
      <c r="D28" s="10">
        <v>69</v>
      </c>
      <c r="E28" s="10">
        <v>140</v>
      </c>
      <c r="F28" s="10">
        <v>137</v>
      </c>
      <c r="G28" s="10">
        <v>158</v>
      </c>
      <c r="H28" s="10">
        <v>232</v>
      </c>
      <c r="I28" s="10">
        <v>409</v>
      </c>
      <c r="J28" s="10">
        <v>334</v>
      </c>
      <c r="K28" s="10">
        <v>363</v>
      </c>
      <c r="L28" s="10">
        <v>245</v>
      </c>
      <c r="M28" s="10">
        <v>128</v>
      </c>
      <c r="N28" s="10">
        <v>9</v>
      </c>
      <c r="O28" s="10">
        <v>51</v>
      </c>
      <c r="P28" s="10">
        <v>35</v>
      </c>
      <c r="Q28" s="10">
        <v>147</v>
      </c>
      <c r="R28" s="10">
        <v>88</v>
      </c>
      <c r="S28" s="10">
        <v>118</v>
      </c>
      <c r="T28" s="10">
        <v>179</v>
      </c>
      <c r="U28" s="10">
        <v>133</v>
      </c>
      <c r="V28" s="10">
        <v>59</v>
      </c>
      <c r="W28" s="10">
        <v>40</v>
      </c>
      <c r="X28" s="10">
        <v>36</v>
      </c>
      <c r="Y28" s="10">
        <v>129</v>
      </c>
      <c r="Z28" s="10">
        <v>127</v>
      </c>
      <c r="AA28" s="10">
        <v>80</v>
      </c>
      <c r="AB28" s="10">
        <v>280</v>
      </c>
      <c r="AC28" s="10">
        <v>39</v>
      </c>
      <c r="AD28" s="10">
        <v>104</v>
      </c>
      <c r="AE28" s="10">
        <v>134</v>
      </c>
      <c r="AF28" s="10">
        <v>274</v>
      </c>
      <c r="AG28" s="10">
        <v>190</v>
      </c>
      <c r="AH28" s="10">
        <v>7</v>
      </c>
      <c r="AI28" s="10">
        <v>144</v>
      </c>
      <c r="AJ28" s="10">
        <v>40</v>
      </c>
      <c r="AK28" s="10">
        <v>14</v>
      </c>
      <c r="AL28" s="10">
        <v>29</v>
      </c>
      <c r="AM28" s="10">
        <v>93</v>
      </c>
      <c r="AN28" s="10">
        <v>36</v>
      </c>
      <c r="AO28" s="10">
        <v>3</v>
      </c>
      <c r="AP28" s="10">
        <v>24</v>
      </c>
      <c r="AQ28" s="10">
        <v>6</v>
      </c>
      <c r="AR28" s="10">
        <v>362</v>
      </c>
      <c r="AS28" s="8"/>
    </row>
    <row r="29" spans="1:45" ht="16" thickBot="1" x14ac:dyDescent="0.25">
      <c r="A29" s="35"/>
      <c r="B29" s="24"/>
      <c r="C29" s="11" t="s">
        <v>118</v>
      </c>
      <c r="D29" s="11" t="s">
        <v>118</v>
      </c>
      <c r="E29" s="11" t="s">
        <v>118</v>
      </c>
      <c r="F29" s="11" t="s">
        <v>118</v>
      </c>
      <c r="G29" s="11" t="s">
        <v>118</v>
      </c>
      <c r="H29" s="11" t="s">
        <v>118</v>
      </c>
      <c r="I29" s="11" t="s">
        <v>118</v>
      </c>
      <c r="J29" s="11" t="s">
        <v>118</v>
      </c>
      <c r="K29" s="11" t="s">
        <v>118</v>
      </c>
      <c r="L29" s="11" t="s">
        <v>118</v>
      </c>
      <c r="M29" s="11" t="s">
        <v>118</v>
      </c>
      <c r="N29" s="11" t="s">
        <v>118</v>
      </c>
      <c r="O29" s="11" t="s">
        <v>118</v>
      </c>
      <c r="P29" s="11" t="s">
        <v>118</v>
      </c>
      <c r="Q29" s="11" t="s">
        <v>118</v>
      </c>
      <c r="R29" s="11" t="s">
        <v>118</v>
      </c>
      <c r="S29" s="11" t="s">
        <v>118</v>
      </c>
      <c r="T29" s="11" t="s">
        <v>118</v>
      </c>
      <c r="U29" s="11" t="s">
        <v>118</v>
      </c>
      <c r="V29" s="11" t="s">
        <v>118</v>
      </c>
      <c r="W29" s="11" t="s">
        <v>118</v>
      </c>
      <c r="X29" s="11" t="s">
        <v>118</v>
      </c>
      <c r="Y29" s="11" t="s">
        <v>118</v>
      </c>
      <c r="Z29" s="11" t="s">
        <v>118</v>
      </c>
      <c r="AA29" s="11" t="s">
        <v>118</v>
      </c>
      <c r="AB29" s="11" t="s">
        <v>118</v>
      </c>
      <c r="AC29" s="11" t="s">
        <v>118</v>
      </c>
      <c r="AD29" s="11" t="s">
        <v>118</v>
      </c>
      <c r="AE29" s="11" t="s">
        <v>118</v>
      </c>
      <c r="AF29" s="11" t="s">
        <v>118</v>
      </c>
      <c r="AG29" s="11" t="s">
        <v>118</v>
      </c>
      <c r="AH29" s="11" t="s">
        <v>118</v>
      </c>
      <c r="AI29" s="11" t="s">
        <v>118</v>
      </c>
      <c r="AJ29" s="11" t="s">
        <v>118</v>
      </c>
      <c r="AK29" s="11" t="s">
        <v>118</v>
      </c>
      <c r="AL29" s="11" t="s">
        <v>118</v>
      </c>
      <c r="AM29" s="11" t="s">
        <v>118</v>
      </c>
      <c r="AN29" s="11" t="s">
        <v>118</v>
      </c>
      <c r="AO29" s="11" t="s">
        <v>118</v>
      </c>
      <c r="AP29" s="11" t="s">
        <v>118</v>
      </c>
      <c r="AQ29" s="11" t="s">
        <v>118</v>
      </c>
      <c r="AR29" s="11" t="s">
        <v>118</v>
      </c>
      <c r="AS29" s="8"/>
    </row>
    <row r="30" spans="1:45" ht="16" thickTop="1" x14ac:dyDescent="0.2">
      <c r="A30" s="13" t="s">
        <v>197</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20"/>
    </row>
    <row r="31" spans="1:45" x14ac:dyDescent="0.2">
      <c r="A31" s="15" t="s">
        <v>135</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row>
  </sheetData>
  <mergeCells count="19">
    <mergeCell ref="AP2:AR2"/>
    <mergeCell ref="A2:C2"/>
    <mergeCell ref="A3:B5"/>
    <mergeCell ref="B6:B8"/>
    <mergeCell ref="B15:B17"/>
    <mergeCell ref="AI3:AR3"/>
    <mergeCell ref="D3:H3"/>
    <mergeCell ref="I3:J3"/>
    <mergeCell ref="K3:N3"/>
    <mergeCell ref="O3:U3"/>
    <mergeCell ref="V3:AB3"/>
    <mergeCell ref="AC3:AH3"/>
    <mergeCell ref="B27:B29"/>
    <mergeCell ref="A6:A29"/>
    <mergeCell ref="B12:B14"/>
    <mergeCell ref="B21:B23"/>
    <mergeCell ref="B9:B11"/>
    <mergeCell ref="B18:B20"/>
    <mergeCell ref="B24:B26"/>
  </mergeCells>
  <hyperlinks>
    <hyperlink ref="A1" location="'TOC'!A1:A1" display="Back to TOC"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44</vt:i4>
      </vt:variant>
    </vt:vector>
  </HeadingPairs>
  <TitlesOfParts>
    <vt:vector size="44" baseType="lpstr">
      <vt:lpstr>TOC</vt:lpstr>
      <vt:lpstr>Table 01</vt:lpstr>
      <vt:lpstr>Table 02</vt:lpstr>
      <vt:lpstr>Table 03</vt:lpstr>
      <vt:lpstr>Table 04</vt:lpstr>
      <vt:lpstr>Table 05</vt:lpstr>
      <vt:lpstr>Table 06</vt:lpstr>
      <vt:lpstr>Table 07</vt:lpstr>
      <vt:lpstr>Table 08</vt:lpstr>
      <vt:lpstr>Table 09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Table 42</vt:lpstr>
      <vt:lpstr>Table 43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\Untitled.Q [SLC 2019 FINAL WEIGHTED DATA w ROLLUPS KLG.sav]</dc:description>
  <cp:lastModifiedBy>Canyen Heimuli</cp:lastModifiedBy>
  <cp:revision/>
  <dcterms:created xsi:type="dcterms:W3CDTF">2019-10-24T01:34:21Z</dcterms:created>
  <dcterms:modified xsi:type="dcterms:W3CDTF">2020-01-14T22:42:20Z</dcterms:modified>
  <cp:category/>
  <cp:contentStatus/>
</cp:coreProperties>
</file>