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2analyticsintern/Downloads/"/>
    </mc:Choice>
  </mc:AlternateContent>
  <xr:revisionPtr revIDLastSave="0" documentId="8_{E3BC76F0-C3F8-8F44-B0C8-7EB3093EF1B9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TOC" sheetId="1" r:id="rId1"/>
    <sheet name="Table 01" sheetId="2" r:id="rId2"/>
    <sheet name="Table 02" sheetId="3" r:id="rId3"/>
    <sheet name="Table 03" sheetId="4" r:id="rId4"/>
    <sheet name="Table 04" sheetId="5" r:id="rId5"/>
    <sheet name="Table 05" sheetId="6" r:id="rId6"/>
    <sheet name="Table 06" sheetId="7" r:id="rId7"/>
    <sheet name="Table 07" sheetId="8" r:id="rId8"/>
    <sheet name="Table 08" sheetId="9" r:id="rId9"/>
    <sheet name="Table 0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29" r:id="rId16"/>
    <sheet name="Table 16" sheetId="30" r:id="rId17"/>
    <sheet name="Table 17" sheetId="31" r:id="rId18"/>
    <sheet name="Table 18" sheetId="32" r:id="rId19"/>
    <sheet name="Table 19" sheetId="33" r:id="rId20"/>
    <sheet name="Table 20" sheetId="34" r:id="rId21"/>
    <sheet name="Table 21" sheetId="35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" i="1" l="1"/>
  <c r="A22" i="1"/>
  <c r="A21" i="1"/>
  <c r="A20" i="1"/>
  <c r="A19" i="1"/>
  <c r="A18" i="1"/>
  <c r="A17" i="1"/>
  <c r="A1" i="35" l="1"/>
  <c r="A1" i="34"/>
  <c r="A1" i="33"/>
  <c r="A1" i="32"/>
  <c r="A1" i="31"/>
  <c r="A1" i="30"/>
  <c r="A1" i="29"/>
  <c r="A1" i="15"/>
  <c r="A1" i="14"/>
  <c r="A1" i="13"/>
  <c r="A1" i="12"/>
  <c r="A1" i="11"/>
  <c r="A1" i="10"/>
  <c r="A1" i="9"/>
  <c r="A1" i="8"/>
  <c r="A1" i="7"/>
  <c r="A1" i="6"/>
  <c r="A1" i="5"/>
  <c r="A1" i="4"/>
  <c r="A1" i="3"/>
  <c r="A1" i="2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<sst xmlns="http://schemas.openxmlformats.org/spreadsheetml/2006/main" count="4958" uniqueCount="397">
  <si>
    <t>Table #</t>
  </si>
  <si>
    <t>Question Title</t>
  </si>
  <si>
    <t>Base Description</t>
  </si>
  <si>
    <t>Base Size (N count)</t>
  </si>
  <si>
    <t>QTRACK1: Do you feel things in the country are going in the right direction or the wrong direction?</t>
  </si>
  <si>
    <t>All respondents</t>
  </si>
  <si>
    <t>QTRACK2: And thinking just about Utah, do you feel things in Utah are going in the right direction or the wrong direction?</t>
  </si>
  <si>
    <t>QAPPR: Do you approve or disapprove of the way that each of the following individuals or organizations are handling their jobs? If you are not aware of a particular person or organization, simply select “Don’t know."</t>
  </si>
  <si>
    <t>QCONGRESS: If the November 2020 election for U.S. House of Representatives were held today, would you vote for the Republican candidate, the Democrat candidate, or someone else?</t>
  </si>
  <si>
    <t>Q2020ELECTION: If the 2020 November election for the President of the United States were being held today who would you vote for?</t>
  </si>
  <si>
    <t>QIMPEACHMENT: Speaker Nancy Pelosi has announced that the House will initiate a formal impeachment inquiry against President Donald Trump, ultimately to consider impeaching him, which might remove him from office. Which of the following best describes what you think?</t>
  </si>
  <si>
    <t>QMEDICAID: Do you support or oppose full Medicaid expansion to cover the healthcare of all low-income Utahns?</t>
  </si>
  <si>
    <t>QLEVELTRUST: Which level of government do you trust most to spend your tax dollars wisely?</t>
  </si>
  <si>
    <t>QLEVELDECIDE: Which level of government do you think should make key decisions about issues that impact you?</t>
  </si>
  <si>
    <t>QLEVELDOES: Based on your best guess, what level of government  currently  plays the biggest role in each of the following?</t>
  </si>
  <si>
    <t>QLEVELSHOULD: What level of government  should  play the biggest role in each of the following?</t>
  </si>
  <si>
    <t>QLIKELEVEL: Below are a few statements about the role and state of government. For each of the following statements, please indicate whether you completely agree, mostly agree, mostly disagree, or completely disagree</t>
  </si>
  <si>
    <t>QJELLO1: How often do you or members of your household eat Jell-O?</t>
  </si>
  <si>
    <t>QJELLO2: How do you prefer to eat your Jell-O?</t>
  </si>
  <si>
    <t>Respondents or respondent households that consume Jell-O</t>
  </si>
  <si>
    <t>QYEARBORN: What year were you born? (RECODED INTO AGE CATEGORIES FROM PANEL)</t>
  </si>
  <si>
    <t>QSEX: Which of the following best describes how you think of yourself? (FROM PANEL)</t>
  </si>
  <si>
    <t>QIDEOLOGY: On most political matters do you consider yourself: (FROM PANEL)</t>
  </si>
  <si>
    <t>PARTY7: Political leanings of respondents (RECODED FROM PANEL)</t>
  </si>
  <si>
    <t>REL_ACTIVE: Relative activity of religion of respondents. (RECODED FROM PANEL)</t>
  </si>
  <si>
    <t>COUNTYCONDENSED: County make-up of respondents (RECODED FROM PANEL)</t>
  </si>
  <si>
    <t>DISTRICT: US Congressional make-up of respondents (RECODED FROM PANEL)</t>
  </si>
  <si>
    <t>Table 01 - QTRACK1: Do you feel things in the country are going in the right direction or the wrong direction?</t>
  </si>
  <si>
    <t>Base - All respondents</t>
  </si>
  <si>
    <t>Total</t>
  </si>
  <si>
    <t>US Congressional District</t>
  </si>
  <si>
    <t>Age</t>
  </si>
  <si>
    <t>Gender</t>
  </si>
  <si>
    <t>Party Identification</t>
  </si>
  <si>
    <t>Political Ideology</t>
  </si>
  <si>
    <t>Religious Affiliation + Activity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</si>
  <si>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</si>
  <si>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</si>
  <si>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</si>
  <si>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</si>
  <si>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</si>
  <si>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</si>
  <si>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</si>
  <si>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</si>
  <si>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</si>
  <si>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</si>
  <si>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Average</t>
  </si>
  <si>
    <t>1</t>
  </si>
  <si>
    <t>2</t>
  </si>
  <si>
    <t>3</t>
  </si>
  <si>
    <t>4</t>
  </si>
  <si>
    <t>18-34</t>
  </si>
  <si>
    <t>35-44</t>
  </si>
  <si>
    <t>45-54</t>
  </si>
  <si>
    <t>55-64</t>
  </si>
  <si>
    <t>65+</t>
  </si>
  <si>
    <t>Female</t>
  </si>
  <si>
    <t>Male</t>
  </si>
  <si>
    <t>Strong Republican</t>
  </si>
  <si>
    <t>Not very strong Republican</t>
  </si>
  <si>
    <t>Independent leaning Republican</t>
  </si>
  <si>
    <t>Independent/Other/No preference</t>
  </si>
  <si>
    <t>Independent leaning Democrat</t>
  </si>
  <si>
    <t>Not very strong Democrat</t>
  </si>
  <si>
    <t>Strong Democrat</t>
  </si>
  <si>
    <t>Strongly conservative</t>
  </si>
  <si>
    <t>Moderately conservative</t>
  </si>
  <si>
    <t>Neither, middle of the road</t>
  </si>
  <si>
    <t>Moderately liberal</t>
  </si>
  <si>
    <t>Strongly liberal</t>
  </si>
  <si>
    <t>Do not know/not sure</t>
  </si>
  <si>
    <t>Very active LDS</t>
  </si>
  <si>
    <t>Less active LDS</t>
  </si>
  <si>
    <t>Not active LDS</t>
  </si>
  <si>
    <t>Very active Christian (non-LDS)</t>
  </si>
  <si>
    <t>Less active Christian (non-LDS)</t>
  </si>
  <si>
    <t>Not active Christian (non-LDS)</t>
  </si>
  <si>
    <t>Very active non-Christian</t>
  </si>
  <si>
    <t>Less active non-Christian</t>
  </si>
  <si>
    <t>Not active non-Christian</t>
  </si>
  <si>
    <t>Agnostic/Athiest/None</t>
  </si>
  <si>
    <t>Do you feel things in the country are going in the right direction or the wrong direction?</t>
  </si>
  <si>
    <t>Right direction</t>
  </si>
  <si>
    <t>-</t>
  </si>
  <si>
    <t>a B e</t>
  </si>
  <si>
    <t>a</t>
  </si>
  <si>
    <t>b D E F G</t>
  </si>
  <si>
    <t>E f G</t>
  </si>
  <si>
    <t>d E F G</t>
  </si>
  <si>
    <t>e f G</t>
  </si>
  <si>
    <t>C D E</t>
  </si>
  <si>
    <t>d</t>
  </si>
  <si>
    <t>j</t>
  </si>
  <si>
    <t>Wrong direction</t>
  </si>
  <si>
    <t>D</t>
  </si>
  <si>
    <t>b</t>
  </si>
  <si>
    <t>A c</t>
  </si>
  <si>
    <t>A B C d</t>
  </si>
  <si>
    <t>A b C d</t>
  </si>
  <si>
    <t>A B C D</t>
  </si>
  <si>
    <t>A B</t>
  </si>
  <si>
    <t>A B c f</t>
  </si>
  <si>
    <t>Total sample; Weight: trimmed_weights; base n = from 868 to 971; total n = 979; 111 missing; effective sample size = 561 (58%)</t>
  </si>
  <si>
    <t xml:space="preserve">Multiple comparison correction: False Discovery Rate (FDR) (p = 0.05); Column multiple comparison correction: Bonferroni; Column comparison symbols: a, b, c... (p &lt;= 0.05), A, B, C... (p &lt;= 0.001); No test symbol: -; Not significant symbol: </t>
  </si>
  <si>
    <t>Table 02 - QTRACK2: And thinking just about Utah, do you feel things in Utah are going in the right direction or the wrong direction?</t>
  </si>
  <si>
    <t>And thinking just about Utah, do you feel things in Utah are going in the right direction or the wrong direction?</t>
  </si>
  <si>
    <t>D E F G</t>
  </si>
  <si>
    <t>F g</t>
  </si>
  <si>
    <t>e F G</t>
  </si>
  <si>
    <t>d E</t>
  </si>
  <si>
    <t>c D E</t>
  </si>
  <si>
    <t>e</t>
  </si>
  <si>
    <t>d E J</t>
  </si>
  <si>
    <t>A</t>
  </si>
  <si>
    <t>A B C</t>
  </si>
  <si>
    <t>A b C</t>
  </si>
  <si>
    <t>a B</t>
  </si>
  <si>
    <t>A B c</t>
  </si>
  <si>
    <t>Total sample; Weight: trimmed_weights; base n = from 861 to 956; total n = 979; 118 missing; effective sample size = 536 (56%)</t>
  </si>
  <si>
    <t>Table 03 - QAPPR: Do you approve or disapprove of the way that each of the following individuals or organizations are handling their jobs? If you are not aware of a particular person or organization, simply select “Don’t know."</t>
  </si>
  <si>
    <t>Do you approve or disapprove of the way that each of the following individuals or organizations are handling their jobs? If you are not aware of a particular person or organization, simply select “Don’t know."</t>
  </si>
  <si>
    <t>President Donald Trump</t>
  </si>
  <si>
    <t>Strongly approve</t>
  </si>
  <si>
    <t>B C D E F G</t>
  </si>
  <si>
    <t>e G</t>
  </si>
  <si>
    <t>E G</t>
  </si>
  <si>
    <t>B C D E f</t>
  </si>
  <si>
    <t>D E</t>
  </si>
  <si>
    <t>Somewhat approve</t>
  </si>
  <si>
    <t>E g</t>
  </si>
  <si>
    <t>D e</t>
  </si>
  <si>
    <t>d e</t>
  </si>
  <si>
    <t>Somewhat disapprove</t>
  </si>
  <si>
    <t>a D e</t>
  </si>
  <si>
    <t>Strongly disapprove</t>
  </si>
  <si>
    <t>A B C F</t>
  </si>
  <si>
    <t>A b</t>
  </si>
  <si>
    <t>Do not know</t>
  </si>
  <si>
    <t>A B c D</t>
  </si>
  <si>
    <t>Utah Governor Gary Herbert</t>
  </si>
  <si>
    <t>D E f G</t>
  </si>
  <si>
    <t>G</t>
  </si>
  <si>
    <t>E J</t>
  </si>
  <si>
    <t>e J</t>
  </si>
  <si>
    <t>f</t>
  </si>
  <si>
    <t>E</t>
  </si>
  <si>
    <t>b c</t>
  </si>
  <si>
    <t>a B C</t>
  </si>
  <si>
    <t>A b c</t>
  </si>
  <si>
    <t>B D e j</t>
  </si>
  <si>
    <t>The Utah State Legislature</t>
  </si>
  <si>
    <t>c</t>
  </si>
  <si>
    <t>d E G</t>
  </si>
  <si>
    <t>g</t>
  </si>
  <si>
    <t>A B f</t>
  </si>
  <si>
    <t>B</t>
  </si>
  <si>
    <t>Senator Mike Lee</t>
  </si>
  <si>
    <t>B E f G</t>
  </si>
  <si>
    <t>e g</t>
  </si>
  <si>
    <t>b E f G</t>
  </si>
  <si>
    <t>B C D E</t>
  </si>
  <si>
    <t>c D e</t>
  </si>
  <si>
    <t>J</t>
  </si>
  <si>
    <t>D e f G</t>
  </si>
  <si>
    <t>D e F G</t>
  </si>
  <si>
    <t>d f G</t>
  </si>
  <si>
    <t>a C D E</t>
  </si>
  <si>
    <t>A C</t>
  </si>
  <si>
    <t>A B F</t>
  </si>
  <si>
    <t>A B c F</t>
  </si>
  <si>
    <t>Senator Mitt Romney</t>
  </si>
  <si>
    <t>A D E</t>
  </si>
  <si>
    <t>A d E</t>
  </si>
  <si>
    <t>B c</t>
  </si>
  <si>
    <t>B F</t>
  </si>
  <si>
    <t>b F</t>
  </si>
  <si>
    <t>B C D f</t>
  </si>
  <si>
    <t>c d</t>
  </si>
  <si>
    <t>Congressman Rob Bishop</t>
  </si>
  <si>
    <t>C D</t>
  </si>
  <si>
    <t>c D</t>
  </si>
  <si>
    <t>a e</t>
  </si>
  <si>
    <t>a b</t>
  </si>
  <si>
    <t>A B c d f</t>
  </si>
  <si>
    <t>a C</t>
  </si>
  <si>
    <t>c e</t>
  </si>
  <si>
    <t>Congressman Chris Stewart</t>
  </si>
  <si>
    <t>F G</t>
  </si>
  <si>
    <t>f g</t>
  </si>
  <si>
    <t>a c</t>
  </si>
  <si>
    <t>A b e j</t>
  </si>
  <si>
    <t>B d E j</t>
  </si>
  <si>
    <t>Congressman Ben McAdams</t>
  </si>
  <si>
    <t>C d</t>
  </si>
  <si>
    <t>Congressman John Curtis</t>
  </si>
  <si>
    <t>Utah Lieutenant Governor Spencer Cox</t>
  </si>
  <si>
    <t>a d</t>
  </si>
  <si>
    <t>Republicans in Congress</t>
  </si>
  <si>
    <t>d E f G</t>
  </si>
  <si>
    <t>h j</t>
  </si>
  <si>
    <t>h</t>
  </si>
  <si>
    <t>A b d</t>
  </si>
  <si>
    <t>Democrats in Congress</t>
  </si>
  <si>
    <t>A b C D</t>
  </si>
  <si>
    <t>a g</t>
  </si>
  <si>
    <t>B c D E F G</t>
  </si>
  <si>
    <t>E F G</t>
  </si>
  <si>
    <t>Total sample; Weight: trimmed_weights; base n = from 183 to 951; total n = 979; 796 missing; effective sample size = 568 (60%)</t>
  </si>
  <si>
    <t>Table 04 - QCONGRESS: If the November 2020 election for U.S. House of Representatives were held today, would you vote for the Republican candidate, the Democrat candidate, or someone else?</t>
  </si>
  <si>
    <t>If the November 2020 election for U.S. House of Representatives were held today, would you vote for the Republican candidate, the Democrat candidate, or someone else? - Selected Choice</t>
  </si>
  <si>
    <t>Republican candidate</t>
  </si>
  <si>
    <t>b C D E F</t>
  </si>
  <si>
    <t>h J</t>
  </si>
  <si>
    <t>Democrat candidate</t>
  </si>
  <si>
    <t>A B C D E</t>
  </si>
  <si>
    <t>Someone else</t>
  </si>
  <si>
    <t>A G</t>
  </si>
  <si>
    <t>b d e</t>
  </si>
  <si>
    <t>Other, please specify</t>
  </si>
  <si>
    <t>Don't know/not sure</t>
  </si>
  <si>
    <t>a G</t>
  </si>
  <si>
    <t>Total sample; Weight: trimmed_weights; base n = from 853 to 944; total n = 979; 126 missing; effective sample size = 515 (55%)</t>
  </si>
  <si>
    <t>Table 05 - Q2020ELECTION: If the 2020 November election for the President of the United States were being held today who would you vote for?</t>
  </si>
  <si>
    <t>If the 2020 November election for the President of the United States were being held today who would you vote for?</t>
  </si>
  <si>
    <t>The Republican, Donald Trump</t>
  </si>
  <si>
    <t>B C D E F</t>
  </si>
  <si>
    <t>The future Democratic nominee</t>
  </si>
  <si>
    <t>A B c d</t>
  </si>
  <si>
    <t>A third-party candidate</t>
  </si>
  <si>
    <t>A g</t>
  </si>
  <si>
    <t>A e</t>
  </si>
  <si>
    <t>Total sample; Weight: trimmed_weights; base n = from 853 to 944; total n = 979; 126 missing; effective sample size = 513 (54%)</t>
  </si>
  <si>
    <t>Table 06 - QIMPEACHMENT: Speaker Nancy Pelosi has announced that the House will initiate a formal impeachment inquiry against President Donald Trump, ultimately to consider impeaching him, which might remove him from office. Which of the following best describes what you think?</t>
  </si>
  <si>
    <t>Speaker Nancy Pelosi has announced that the House will initiate a formal impeachment inquiry against President Donald Trump, ultimately to consider impeaching him, which might remove him from office. Which of the following best describes what you think?</t>
  </si>
  <si>
    <t>There is enough evidence for Congress to begin impeachment proceedings now</t>
  </si>
  <si>
    <t>Congress should continue investigating to see if there is enough evidence to hold impeachment hearings in the future</t>
  </si>
  <si>
    <t>Congress should not hold impeachment hearings and Donald Trump should finish his term as president</t>
  </si>
  <si>
    <t>Do not know/Not sure</t>
  </si>
  <si>
    <t>A d</t>
  </si>
  <si>
    <t>Total sample; Weight: trimmed_weights; base n = from 853 to 943; total n = 979; 126 missing; effective sample size = 577 (61%)</t>
  </si>
  <si>
    <t>Table 07 - QMEDICAID: Do you support or oppose full Medicaid expansion to cover the healthcare of all low-income Utahns?</t>
  </si>
  <si>
    <t>Do you support or oppose full Medicaid expansion to cover the healthcare of all low-income Utahns?</t>
  </si>
  <si>
    <t>Strongly support</t>
  </si>
  <si>
    <t>A b d e f</t>
  </si>
  <si>
    <t>Somewhat support</t>
  </si>
  <si>
    <t>Somewhat oppose</t>
  </si>
  <si>
    <t>Strongly oppose</t>
  </si>
  <si>
    <t>Don't know</t>
  </si>
  <si>
    <t>Total sample; Weight: trimmed_weights; base n = from 853 to 944; total n = 979; 126 missing; effective sample size = 532 (56%)</t>
  </si>
  <si>
    <t>Table 08 - QLEVELTRUST: Which level of government do you trust most to spend your tax dollars wisely?</t>
  </si>
  <si>
    <t>Which level of government do you trust most to spend your tax dollars wisely?</t>
  </si>
  <si>
    <t>Federal government</t>
  </si>
  <si>
    <t>a b c</t>
  </si>
  <si>
    <t>A B d</t>
  </si>
  <si>
    <t>State government</t>
  </si>
  <si>
    <t>Local (i.e. County, City, and Town) government</t>
  </si>
  <si>
    <t>Total sample; Weight: trimmed_weights; base n = from 828 to 911; total n = 979; 151 missing; effective sample size = 515 (57%)</t>
  </si>
  <si>
    <t>Table 09 - QLEVELDECIDE: Which level of government do you think should make key decisions about issues that impact you?</t>
  </si>
  <si>
    <t>Which level of government do you think should make key decisions about issues that impact you?</t>
  </si>
  <si>
    <t>A B D</t>
  </si>
  <si>
    <t>Total sample; Weight: trimmed_weights; base n = from 839 to 928; total n = 979; 140 missing; effective sample size = 545 (59%)</t>
  </si>
  <si>
    <t>Table 10 - QLEVELDOES: Based on your best guess, what level of government  currently  plays the biggest role in each of the following?</t>
  </si>
  <si>
    <t xml:space="preserve">Based on your best guess, what level of government currently plays the biggest role in each of the following? </t>
  </si>
  <si>
    <t>Setting educational standards for what students should know</t>
  </si>
  <si>
    <t>i</t>
  </si>
  <si>
    <t>Local government</t>
  </si>
  <si>
    <t>e f g</t>
  </si>
  <si>
    <t>C D e</t>
  </si>
  <si>
    <t>Setting standards for protecting of the environment</t>
  </si>
  <si>
    <t>Taking care of roads and bridges</t>
  </si>
  <si>
    <t>Protecting people from crime</t>
  </si>
  <si>
    <t>F</t>
  </si>
  <si>
    <t>A c g</t>
  </si>
  <si>
    <t>Providing parks and recreational areas</t>
  </si>
  <si>
    <t>Helping poor people get healthcare</t>
  </si>
  <si>
    <t>Creating affordable housing</t>
  </si>
  <si>
    <t>Total sample; Weight: trimmed_weights; base n = from 834 to 927; total n = 979; 145 missing; effective sample size = 548 (59%)</t>
  </si>
  <si>
    <t>Table 11 - QLEVELSHOULD: What level of government  should  play the biggest role in each of the following?</t>
  </si>
  <si>
    <t xml:space="preserve">What level of government should play the biggest role in each of the following? </t>
  </si>
  <si>
    <t>i j</t>
  </si>
  <si>
    <t>b E g</t>
  </si>
  <si>
    <t>B C D e</t>
  </si>
  <si>
    <t>a C d f</t>
  </si>
  <si>
    <t>A C D</t>
  </si>
  <si>
    <t>H</t>
  </si>
  <si>
    <t>A B C f</t>
  </si>
  <si>
    <t>A b C D e</t>
  </si>
  <si>
    <t>E f g</t>
  </si>
  <si>
    <t>Total sample; Weight: trimmed_weights; base n = from 831 to 918; total n = 979; 148 missing; effective sample size = 540 (59%)</t>
  </si>
  <si>
    <t>Table 12 - QLIKELEVEL: Below are a few statements about the role and state of government. For each of the following statements, please indicate whether you completely agree, mostly agree, mostly disagree, or completely disagree</t>
  </si>
  <si>
    <t xml:space="preserve">Below are a few statements about the role and state of government. For each of the following statements, please indicate whether you completely agree, mostly agree, mostly disagree, or completely disagree </t>
  </si>
  <si>
    <t>The federal government should run only those things that cannot be run at the local level.</t>
  </si>
  <si>
    <t>Completely agree</t>
  </si>
  <si>
    <t>b C D E</t>
  </si>
  <si>
    <t>Mostly agree</t>
  </si>
  <si>
    <t>Mostly disagree</t>
  </si>
  <si>
    <t>A c d</t>
  </si>
  <si>
    <t>Completely disagree</t>
  </si>
  <si>
    <t>A C d</t>
  </si>
  <si>
    <t>A b c d</t>
  </si>
  <si>
    <t>A B d e</t>
  </si>
  <si>
    <t>The federal government provides a better return on my tax dollars than the state and local governments.</t>
  </si>
  <si>
    <t>A B D e j</t>
  </si>
  <si>
    <t>I trust my state and local governments more than I do the federal government.</t>
  </si>
  <si>
    <t>c d E</t>
  </si>
  <si>
    <t>a b c e</t>
  </si>
  <si>
    <t>a B d</t>
  </si>
  <si>
    <t>Politicians at the state and local level are more corrupt than politicians at the federal level.</t>
  </si>
  <si>
    <t>Total sample; Weight: trimmed_weights; base n = from 831 to 915; total n = 979; 148 missing; effective sample size = 533 (58%)</t>
  </si>
  <si>
    <t>Table 13 - QJELLO1: How often do you or members of your household eat Jell-O?</t>
  </si>
  <si>
    <t>How often do you or members of your household eat Jell-O?</t>
  </si>
  <si>
    <t>At least once a day</t>
  </si>
  <si>
    <t>A few times a week</t>
  </si>
  <si>
    <t>Once a week</t>
  </si>
  <si>
    <t>A few times a month</t>
  </si>
  <si>
    <t>Once a month</t>
  </si>
  <si>
    <t>A few times a year</t>
  </si>
  <si>
    <t>c g</t>
  </si>
  <si>
    <t>Once a year or less often</t>
  </si>
  <si>
    <t>Never</t>
  </si>
  <si>
    <t>Total sample; Weight: trimmed_weights; base n = from 833 to 916; total n = 979; 146 missing; effective sample size = 504 (55%)</t>
  </si>
  <si>
    <t>Table 14 - QJELLO2: How do you prefer to eat your Jell-O?</t>
  </si>
  <si>
    <t>Base - Respondents or respondent households that consume Jell-O</t>
  </si>
  <si>
    <t>How do you prefer to eat your Jell-O?</t>
  </si>
  <si>
    <t>Plain</t>
  </si>
  <si>
    <t>With fruit</t>
  </si>
  <si>
    <t>b j</t>
  </si>
  <si>
    <t>With whipped topping</t>
  </si>
  <si>
    <t>With fruit and whipped topping</t>
  </si>
  <si>
    <t>With shredded carrot</t>
  </si>
  <si>
    <t>Total sample; Weight: trimmed_weights; base n = from 621 to 676; total n = 979; 358 missing; effective sample size = 387 (57%)</t>
  </si>
  <si>
    <t>What year were you born? (RECODED INTO AGE CATEGORIES FROM PANEL)</t>
  </si>
  <si>
    <t>A C D E</t>
  </si>
  <si>
    <t>A B D E</t>
  </si>
  <si>
    <t>A B C E</t>
  </si>
  <si>
    <t>Total sample; Weight: trimmed_weights; base n = from 866 to 875; total n = 979; 113 missing; effective sample size = 536 (61%)</t>
  </si>
  <si>
    <t>Which of the following best describes how you think of yourself? (FROM PANEL)</t>
  </si>
  <si>
    <t>In another way, please specify if you wish</t>
  </si>
  <si>
    <t>Total sample; Weight: trimmed_weights; base n = from 874 to 909; total n = 979; 105 missing; effective sample size = 471 (52%)</t>
  </si>
  <si>
    <t>On most political matters do you consider yourself: (FROM PANEL)</t>
  </si>
  <si>
    <t>A D E F G</t>
  </si>
  <si>
    <t>A C D E F</t>
  </si>
  <si>
    <t>b J</t>
  </si>
  <si>
    <t>A B D E F</t>
  </si>
  <si>
    <t>A B C E F</t>
  </si>
  <si>
    <t>A B c d e f</t>
  </si>
  <si>
    <t>A B C D e f</t>
  </si>
  <si>
    <t>A B C D F</t>
  </si>
  <si>
    <t>A b e</t>
  </si>
  <si>
    <t>Total sample; Weight: trimmed_weights; base n = from 875 to 910; total n = 979; 104 missing; effective sample size = 472 (52%)</t>
  </si>
  <si>
    <t>Political leanings of respondents (RECODED FROM PANEL)</t>
  </si>
  <si>
    <t>A C D E F G</t>
  </si>
  <si>
    <t>A c D E</t>
  </si>
  <si>
    <t>A B D E F G</t>
  </si>
  <si>
    <t>A B C E F G</t>
  </si>
  <si>
    <t>a B d E</t>
  </si>
  <si>
    <t>a b d E</t>
  </si>
  <si>
    <t>A B C D F G</t>
  </si>
  <si>
    <t>A B C D E G</t>
  </si>
  <si>
    <t>A B C D E F</t>
  </si>
  <si>
    <t>A B d e j</t>
  </si>
  <si>
    <t>Total sample; Weight: trimmed_weights; base n = from 875 to 979; total n = 979; 104 missing; effective sample size = 525 (54%)</t>
  </si>
  <si>
    <t>Relative activity of religion of respondents. (RECODED FROM PANEL)</t>
  </si>
  <si>
    <t>B d</t>
  </si>
  <si>
    <t>D e G</t>
  </si>
  <si>
    <t>D E G</t>
  </si>
  <si>
    <t>B C D E F G H I J</t>
  </si>
  <si>
    <t>A C D E F G H I J</t>
  </si>
  <si>
    <t>A B D E F G H I J</t>
  </si>
  <si>
    <t>A B C E F G H I J</t>
  </si>
  <si>
    <t>A B C D F G H I J</t>
  </si>
  <si>
    <t>A B C D E G H I J</t>
  </si>
  <si>
    <t>A B C D E F H i J</t>
  </si>
  <si>
    <t>A B C D E F G I J</t>
  </si>
  <si>
    <t>A B C D E F g H J</t>
  </si>
  <si>
    <t>C</t>
  </si>
  <si>
    <t>A B C D E F G H I</t>
  </si>
  <si>
    <t>County make-up of respondents (RECODED FROM PANEL)</t>
  </si>
  <si>
    <t>Cache county</t>
  </si>
  <si>
    <t>B C D</t>
  </si>
  <si>
    <t>Davis county</t>
  </si>
  <si>
    <t>Salt Lake county</t>
  </si>
  <si>
    <t>Utah county</t>
  </si>
  <si>
    <t>Washington county</t>
  </si>
  <si>
    <t>Weber county</t>
  </si>
  <si>
    <t>Other</t>
  </si>
  <si>
    <t>b D</t>
  </si>
  <si>
    <t>b d</t>
  </si>
  <si>
    <t>Total sample; Weight: trimmed_weights; base n = from 875 to 979; total n = 979; 104 missing; effective sample size = 535 (55%)</t>
  </si>
  <si>
    <t>US Congressional make-up of respondents (RECODED FROM PANEL</t>
  </si>
  <si>
    <t>Table 15 - QYEARBORN: What year were you born? (RECODED INTO AGE CATEGORIES FROM PANEL)</t>
  </si>
  <si>
    <t>Table 16 - QSEX: Which of the following best describes how you think of yourself? (FROM PANEL)</t>
  </si>
  <si>
    <t>Table 17 - QIDEOLOGY: On most political matters do you consider yourself: (FROM PANEL)</t>
  </si>
  <si>
    <t>Table 18 - PARTY7: Political leanings of respondents (RECODED FROM PANEL)</t>
  </si>
  <si>
    <t>Table 19 - REL_ACTIVE: Relative activity of religion of respondents. (RECODED FROM PANEL)</t>
  </si>
  <si>
    <t>Table 20 - COUNTYCONDENSED: County make-up of respondents (RECODED FROM PANEL)</t>
  </si>
  <si>
    <t>Table 21 - DISTRICT: US Congressional make-up of respondents (RECODED FROM PANEL)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</si>
</sst>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color rgb="FFA2AAAD"/>
      <name val="Arial"/>
      <family val="2"/>
    </font>
    <font>
      <sz val="7"/>
      <name val="Arial"/>
      <family val="2"/>
    </font>
    <font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F243E"/>
      </patternFill>
    </fill>
    <fill>
      <patternFill patternType="solid">
        <fgColor rgb="FFE7E6E6"/>
      </patternFill>
    </fill>
    <fill>
      <patternFill patternType="solid">
        <fgColor rgb="FF2083E7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quotePrefix="1"/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0" fillId="0" borderId="4" xfId="0" applyBorder="1"/>
    <xf numFmtId="0" fontId="4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0" borderId="0" xfId="0" quotePrefix="1" applyFont="1" applyAlignment="1">
      <alignment horizontal="center" wrapText="1"/>
    </xf>
    <xf numFmtId="9" fontId="4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quotePrefix="1" applyNumberFormat="1" applyFont="1" applyAlignment="1">
      <alignment horizontal="center" vertical="center" wrapText="1"/>
    </xf>
    <xf numFmtId="1" fontId="4" fillId="4" borderId="0" xfId="0" quotePrefix="1" applyNumberFormat="1" applyFont="1" applyFill="1" applyAlignment="1">
      <alignment horizontal="center" vertical="center" wrapText="1"/>
    </xf>
    <xf numFmtId="0" fontId="6" fillId="0" borderId="3" xfId="0" applyFont="1" applyBorder="1"/>
    <xf numFmtId="0" fontId="0" fillId="0" borderId="3" xfId="0" applyBorder="1"/>
    <xf numFmtId="0" fontId="6" fillId="0" borderId="0" xfId="0" applyFont="1"/>
    <xf numFmtId="0" fontId="2" fillId="3" borderId="2" xfId="0" quotePrefix="1" applyFont="1" applyFill="1" applyBorder="1" applyAlignment="1">
      <alignment horizontal="left" vertical="center" wrapText="1"/>
    </xf>
    <xf numFmtId="0" fontId="0" fillId="0" borderId="0" xfId="0"/>
    <xf numFmtId="0" fontId="2" fillId="3" borderId="2" xfId="0" quotePrefix="1" applyFont="1" applyFill="1" applyBorder="1" applyAlignment="1">
      <alignment horizontal="left" vertical="top" wrapText="1"/>
    </xf>
    <xf numFmtId="0" fontId="0" fillId="0" borderId="2" xfId="0" applyBorder="1"/>
    <xf numFmtId="0" fontId="4" fillId="0" borderId="0" xfId="0" quotePrefix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3" borderId="0" xfId="0" quotePrefix="1" applyFont="1" applyFill="1" applyAlignment="1">
      <alignment horizontal="left" vertical="center" wrapText="1"/>
    </xf>
    <xf numFmtId="0" fontId="0" fillId="0" borderId="0" xfId="0" quotePrefix="1" applyAlignment="1">
      <alignment wrapText="1"/>
    </xf>
    <xf numFmtId="0" fontId="0" fillId="0" borderId="0" xfId="0" quotePrefix="1"/>
    <xf numFmtId="0" fontId="7" fillId="0" borderId="0" xfId="1" quotePrefix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0</xdr:rowOff>
    </xdr:from>
    <xdr:ext cx="1914525" cy="71437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F34" sqref="F34"/>
    </sheetView>
  </sheetViews>
  <sheetFormatPr baseColWidth="10" defaultColWidth="8.83203125" defaultRowHeight="15" x14ac:dyDescent="0.2"/>
  <cols>
    <col min="1" max="1" width="9" style="2" customWidth="1"/>
    <col min="2" max="2" width="100" style="2" customWidth="1"/>
    <col min="3" max="3" width="36.6640625" style="2" customWidth="1"/>
    <col min="4" max="4" width="29.5" style="2" customWidth="1"/>
  </cols>
  <sheetData>
    <row r="1" spans="1:4" ht="53" customHeight="1" x14ac:dyDescent="0.2">
      <c r="A1" s="3"/>
      <c r="B1" s="3"/>
      <c r="C1" s="3"/>
      <c r="D1" s="3"/>
    </row>
    <row r="2" spans="1:4" x14ac:dyDescent="0.2">
      <c r="A2" s="4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5" t="str">
        <f>HYPERLINK("#'Table 01'!A1","Table 01")</f>
        <v>Table 01</v>
      </c>
      <c r="B3" s="6" t="s">
        <v>4</v>
      </c>
      <c r="C3" s="6" t="s">
        <v>5</v>
      </c>
      <c r="D3" s="6">
        <v>971</v>
      </c>
    </row>
    <row r="4" spans="1:4" x14ac:dyDescent="0.2">
      <c r="A4" s="5" t="str">
        <f>HYPERLINK("#'Table 02'!A1","Table 02")</f>
        <v>Table 02</v>
      </c>
      <c r="B4" s="6" t="s">
        <v>6</v>
      </c>
      <c r="C4" s="6" t="s">
        <v>5</v>
      </c>
      <c r="D4" s="6">
        <v>956</v>
      </c>
    </row>
    <row r="5" spans="1:4" ht="24" x14ac:dyDescent="0.2">
      <c r="A5" s="5" t="str">
        <f>HYPERLINK("#'Table 03'!A1","Table 03")</f>
        <v>Table 03</v>
      </c>
      <c r="B5" s="6" t="s">
        <v>7</v>
      </c>
      <c r="C5" s="6" t="s">
        <v>5</v>
      </c>
      <c r="D5" s="6">
        <v>951</v>
      </c>
    </row>
    <row r="6" spans="1:4" ht="24" x14ac:dyDescent="0.2">
      <c r="A6" s="5" t="str">
        <f>HYPERLINK("#'Table 04'!A1","Table 04")</f>
        <v>Table 04</v>
      </c>
      <c r="B6" s="6" t="s">
        <v>8</v>
      </c>
      <c r="C6" s="6" t="s">
        <v>5</v>
      </c>
      <c r="D6" s="6">
        <v>944</v>
      </c>
    </row>
    <row r="7" spans="1:4" x14ac:dyDescent="0.2">
      <c r="A7" s="5" t="str">
        <f>HYPERLINK("#'Table 05'!A1","Table 05")</f>
        <v>Table 05</v>
      </c>
      <c r="B7" s="6" t="s">
        <v>9</v>
      </c>
      <c r="C7" s="6" t="s">
        <v>5</v>
      </c>
      <c r="D7" s="6">
        <v>944</v>
      </c>
    </row>
    <row r="8" spans="1:4" ht="24" x14ac:dyDescent="0.2">
      <c r="A8" s="5" t="str">
        <f>HYPERLINK("#'Table 06'!A1","Table 06")</f>
        <v>Table 06</v>
      </c>
      <c r="B8" s="6" t="s">
        <v>10</v>
      </c>
      <c r="C8" s="6" t="s">
        <v>5</v>
      </c>
      <c r="D8" s="6">
        <v>943</v>
      </c>
    </row>
    <row r="9" spans="1:4" x14ac:dyDescent="0.2">
      <c r="A9" s="5" t="str">
        <f>HYPERLINK("#'Table 07'!A1","Table 07")</f>
        <v>Table 07</v>
      </c>
      <c r="B9" s="6" t="s">
        <v>11</v>
      </c>
      <c r="C9" s="6" t="s">
        <v>5</v>
      </c>
      <c r="D9" s="6">
        <v>944</v>
      </c>
    </row>
    <row r="10" spans="1:4" x14ac:dyDescent="0.2">
      <c r="A10" s="5" t="str">
        <f>HYPERLINK("#'Table 08'!A1","Table 08")</f>
        <v>Table 08</v>
      </c>
      <c r="B10" s="6" t="s">
        <v>12</v>
      </c>
      <c r="C10" s="6" t="s">
        <v>5</v>
      </c>
      <c r="D10" s="6">
        <v>911</v>
      </c>
    </row>
    <row r="11" spans="1:4" x14ac:dyDescent="0.2">
      <c r="A11" s="5" t="str">
        <f>HYPERLINK("#'Table 09'!A1","Table 09")</f>
        <v>Table 09</v>
      </c>
      <c r="B11" s="6" t="s">
        <v>13</v>
      </c>
      <c r="C11" s="6" t="s">
        <v>5</v>
      </c>
      <c r="D11" s="6">
        <v>928</v>
      </c>
    </row>
    <row r="12" spans="1:4" x14ac:dyDescent="0.2">
      <c r="A12" s="5" t="str">
        <f>HYPERLINK("#'Table 10'!A1","Table 10")</f>
        <v>Table 10</v>
      </c>
      <c r="B12" s="6" t="s">
        <v>14</v>
      </c>
      <c r="C12" s="6" t="s">
        <v>5</v>
      </c>
      <c r="D12" s="6">
        <v>927</v>
      </c>
    </row>
    <row r="13" spans="1:4" x14ac:dyDescent="0.2">
      <c r="A13" s="5" t="str">
        <f>HYPERLINK("#'Table 11'!A1","Table 11")</f>
        <v>Table 11</v>
      </c>
      <c r="B13" s="6" t="s">
        <v>15</v>
      </c>
      <c r="C13" s="6" t="s">
        <v>5</v>
      </c>
      <c r="D13" s="6">
        <v>918</v>
      </c>
    </row>
    <row r="14" spans="1:4" ht="24" x14ac:dyDescent="0.2">
      <c r="A14" s="5" t="str">
        <f>HYPERLINK("#'Table 12'!A1","Table 12")</f>
        <v>Table 12</v>
      </c>
      <c r="B14" s="6" t="s">
        <v>16</v>
      </c>
      <c r="C14" s="6" t="s">
        <v>5</v>
      </c>
      <c r="D14" s="6">
        <v>979</v>
      </c>
    </row>
    <row r="15" spans="1:4" x14ac:dyDescent="0.2">
      <c r="A15" s="5" t="str">
        <f>HYPERLINK("#'Table 13'!A1","Table 13")</f>
        <v>Table 13</v>
      </c>
      <c r="B15" s="6" t="s">
        <v>17</v>
      </c>
      <c r="C15" s="6" t="s">
        <v>5</v>
      </c>
      <c r="D15" s="6">
        <v>916</v>
      </c>
    </row>
    <row r="16" spans="1:4" x14ac:dyDescent="0.2">
      <c r="A16" s="5" t="str">
        <f>HYPERLINK("#'Table 14'!A1","Table 14")</f>
        <v>Table 14</v>
      </c>
      <c r="B16" s="6" t="s">
        <v>18</v>
      </c>
      <c r="C16" s="6" t="s">
        <v>19</v>
      </c>
      <c r="D16" s="6">
        <v>676</v>
      </c>
    </row>
    <row r="17" spans="1:4" x14ac:dyDescent="0.2">
      <c r="A17" s="29" t="str">
        <f>HYPERLINK("#'Table 15'!A1","Table 15")</f>
        <v>Table 15</v>
      </c>
      <c r="B17" s="6" t="s">
        <v>20</v>
      </c>
      <c r="C17" s="6" t="s">
        <v>5</v>
      </c>
      <c r="D17" s="6">
        <v>875</v>
      </c>
    </row>
    <row r="18" spans="1:4" x14ac:dyDescent="0.2">
      <c r="A18" s="29" t="str">
        <f>HYPERLINK("#'Table 16'!A1","Table 16")</f>
        <v>Table 16</v>
      </c>
      <c r="B18" s="6" t="s">
        <v>21</v>
      </c>
      <c r="C18" s="6" t="s">
        <v>5</v>
      </c>
      <c r="D18" s="6">
        <v>909</v>
      </c>
    </row>
    <row r="19" spans="1:4" x14ac:dyDescent="0.2">
      <c r="A19" s="29" t="str">
        <f>HYPERLINK("#'Table 17'!A1","Table 17")</f>
        <v>Table 17</v>
      </c>
      <c r="B19" s="6" t="s">
        <v>22</v>
      </c>
      <c r="C19" s="6" t="s">
        <v>5</v>
      </c>
      <c r="D19" s="6">
        <v>910</v>
      </c>
    </row>
    <row r="20" spans="1:4" x14ac:dyDescent="0.2">
      <c r="A20" s="29" t="str">
        <f>HYPERLINK("#'Table 18'!A1","Table 18")</f>
        <v>Table 18</v>
      </c>
      <c r="B20" s="6" t="s">
        <v>23</v>
      </c>
      <c r="C20" s="6" t="s">
        <v>5</v>
      </c>
      <c r="D20" s="6">
        <v>979</v>
      </c>
    </row>
    <row r="21" spans="1:4" x14ac:dyDescent="0.2">
      <c r="A21" s="29" t="str">
        <f>HYPERLINK("#'Table 19'!A1","Table 19")</f>
        <v>Table 19</v>
      </c>
      <c r="B21" s="6" t="s">
        <v>24</v>
      </c>
      <c r="C21" s="6" t="s">
        <v>5</v>
      </c>
      <c r="D21" s="6">
        <v>979</v>
      </c>
    </row>
    <row r="22" spans="1:4" x14ac:dyDescent="0.2">
      <c r="A22" s="29" t="str">
        <f>HYPERLINK("#'Table 20'!A1","Table 20")</f>
        <v>Table 20</v>
      </c>
      <c r="B22" s="6" t="s">
        <v>25</v>
      </c>
      <c r="C22" s="6" t="s">
        <v>5</v>
      </c>
      <c r="D22" s="6">
        <v>979</v>
      </c>
    </row>
    <row r="23" spans="1:4" x14ac:dyDescent="0.2">
      <c r="A23" s="29" t="str">
        <f>HYPERLINK("#'Table 21'!A1","Table 21")</f>
        <v>Table 21</v>
      </c>
      <c r="B23" s="6" t="s">
        <v>26</v>
      </c>
      <c r="C23" s="6" t="s">
        <v>5</v>
      </c>
      <c r="D23" s="6">
        <v>979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9"/>
  <sheetViews>
    <sheetView workbookViewId="0">
      <pane xSplit="2" ySplit="5" topLeftCell="C6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baseColWidth="10" defaultColWidth="8.83203125" defaultRowHeight="15" x14ac:dyDescent="0.2"/>
  <cols>
    <col min="1" max="1" width="50" style="1" bestFit="1" customWidth="1"/>
    <col min="2" max="2" width="25" style="2" bestFit="1" customWidth="1"/>
    <col min="3" max="37" width="12.6640625" style="2" customWidth="1"/>
  </cols>
  <sheetData>
    <row r="1" spans="1:38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8"/>
    </row>
    <row r="2" spans="1:38" ht="36" customHeight="1" x14ac:dyDescent="0.2">
      <c r="A2" s="26" t="s">
        <v>257</v>
      </c>
      <c r="B2" s="24"/>
      <c r="C2" s="2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8"/>
    </row>
    <row r="3" spans="1:38" ht="37" customHeight="1" x14ac:dyDescent="0.2">
      <c r="A3" s="27"/>
      <c r="B3" s="24"/>
      <c r="C3" s="11" t="s">
        <v>29</v>
      </c>
      <c r="D3" s="23" t="s">
        <v>30</v>
      </c>
      <c r="E3" s="24"/>
      <c r="F3" s="24"/>
      <c r="G3" s="24"/>
      <c r="H3" s="23" t="s">
        <v>31</v>
      </c>
      <c r="I3" s="24"/>
      <c r="J3" s="24"/>
      <c r="K3" s="24"/>
      <c r="L3" s="24"/>
      <c r="M3" s="23" t="s">
        <v>32</v>
      </c>
      <c r="N3" s="24"/>
      <c r="O3" s="23" t="s">
        <v>33</v>
      </c>
      <c r="P3" s="24"/>
      <c r="Q3" s="24"/>
      <c r="R3" s="24"/>
      <c r="S3" s="24"/>
      <c r="T3" s="24"/>
      <c r="U3" s="24"/>
      <c r="V3" s="23" t="s">
        <v>34</v>
      </c>
      <c r="W3" s="24"/>
      <c r="X3" s="24"/>
      <c r="Y3" s="24"/>
      <c r="Z3" s="24"/>
      <c r="AA3" s="24"/>
      <c r="AB3" s="23" t="s">
        <v>35</v>
      </c>
      <c r="AC3" s="24"/>
      <c r="AD3" s="24"/>
      <c r="AE3" s="24"/>
      <c r="AF3" s="24"/>
      <c r="AG3" s="24"/>
      <c r="AH3" s="24"/>
      <c r="AI3" s="24"/>
      <c r="AJ3" s="24"/>
      <c r="AK3" s="24"/>
      <c r="AL3" s="8"/>
    </row>
    <row r="4" spans="1:38" ht="16" customHeight="1" x14ac:dyDescent="0.2">
      <c r="A4" s="28"/>
      <c r="B4" s="24"/>
      <c r="C4" s="9" t="s">
        <v>36</v>
      </c>
      <c r="D4" s="9" t="s">
        <v>36</v>
      </c>
      <c r="E4" s="9" t="s">
        <v>37</v>
      </c>
      <c r="F4" s="9" t="s">
        <v>38</v>
      </c>
      <c r="G4" s="9" t="s">
        <v>39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36</v>
      </c>
      <c r="N4" s="9" t="s">
        <v>37</v>
      </c>
      <c r="O4" s="9" t="s">
        <v>36</v>
      </c>
      <c r="P4" s="9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36</v>
      </c>
      <c r="W4" s="9" t="s">
        <v>37</v>
      </c>
      <c r="X4" s="9" t="s">
        <v>38</v>
      </c>
      <c r="Y4" s="9" t="s">
        <v>39</v>
      </c>
      <c r="Z4" s="9" t="s">
        <v>40</v>
      </c>
      <c r="AA4" s="9" t="s">
        <v>41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9" t="s">
        <v>41</v>
      </c>
      <c r="AH4" s="9" t="s">
        <v>42</v>
      </c>
      <c r="AI4" s="9" t="s">
        <v>43</v>
      </c>
      <c r="AJ4" s="9" t="s">
        <v>44</v>
      </c>
      <c r="AK4" s="9" t="s">
        <v>45</v>
      </c>
      <c r="AL4" s="8"/>
    </row>
    <row r="5" spans="1:38" ht="25" x14ac:dyDescent="0.2">
      <c r="A5" s="28"/>
      <c r="B5" s="24"/>
      <c r="C5" s="11" t="s">
        <v>46</v>
      </c>
      <c r="D5" s="11" t="s">
        <v>47</v>
      </c>
      <c r="E5" s="11" t="s">
        <v>48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11" t="s">
        <v>55</v>
      </c>
      <c r="M5" s="11" t="s">
        <v>56</v>
      </c>
      <c r="N5" s="11" t="s">
        <v>57</v>
      </c>
      <c r="O5" s="11" t="s">
        <v>58</v>
      </c>
      <c r="P5" s="11" t="s">
        <v>59</v>
      </c>
      <c r="Q5" s="11" t="s">
        <v>60</v>
      </c>
      <c r="R5" s="11" t="s">
        <v>61</v>
      </c>
      <c r="S5" s="11" t="s">
        <v>62</v>
      </c>
      <c r="T5" s="11" t="s">
        <v>63</v>
      </c>
      <c r="U5" s="11" t="s">
        <v>64</v>
      </c>
      <c r="V5" s="11" t="s">
        <v>65</v>
      </c>
      <c r="W5" s="11" t="s">
        <v>66</v>
      </c>
      <c r="X5" s="11" t="s">
        <v>67</v>
      </c>
      <c r="Y5" s="11" t="s">
        <v>68</v>
      </c>
      <c r="Z5" s="11" t="s">
        <v>69</v>
      </c>
      <c r="AA5" s="11" t="s">
        <v>70</v>
      </c>
      <c r="AB5" s="11" t="s">
        <v>71</v>
      </c>
      <c r="AC5" s="11" t="s">
        <v>72</v>
      </c>
      <c r="AD5" s="11" t="s">
        <v>73</v>
      </c>
      <c r="AE5" s="11" t="s">
        <v>74</v>
      </c>
      <c r="AF5" s="11" t="s">
        <v>75</v>
      </c>
      <c r="AG5" s="11" t="s">
        <v>76</v>
      </c>
      <c r="AH5" s="11" t="s">
        <v>77</v>
      </c>
      <c r="AI5" s="11" t="s">
        <v>78</v>
      </c>
      <c r="AJ5" s="11" t="s">
        <v>79</v>
      </c>
      <c r="AK5" s="11" t="s">
        <v>80</v>
      </c>
      <c r="AL5" s="8"/>
    </row>
    <row r="6" spans="1:38" x14ac:dyDescent="0.2">
      <c r="A6" s="21" t="s">
        <v>258</v>
      </c>
      <c r="B6" s="19" t="s">
        <v>251</v>
      </c>
      <c r="C6" s="12">
        <v>0.16378134540100001</v>
      </c>
      <c r="D6" s="12">
        <v>0.12522696950910001</v>
      </c>
      <c r="E6" s="12">
        <v>0.2100671468435</v>
      </c>
      <c r="F6" s="12">
        <v>0.14712631117659999</v>
      </c>
      <c r="G6" s="12">
        <v>0.1599477423399</v>
      </c>
      <c r="H6" s="12">
        <v>0.2322880388087</v>
      </c>
      <c r="I6" s="12">
        <v>0.13271431751730001</v>
      </c>
      <c r="J6" s="12">
        <v>0.1061656888095</v>
      </c>
      <c r="K6" s="12">
        <v>0.1652830758819</v>
      </c>
      <c r="L6" s="12">
        <v>0.1555889933197</v>
      </c>
      <c r="M6" s="12">
        <v>0.16087006187710001</v>
      </c>
      <c r="N6" s="12">
        <v>0.16560712868720001</v>
      </c>
      <c r="O6" s="12">
        <v>6.7106751732180003E-2</v>
      </c>
      <c r="P6" s="12">
        <v>2.9351481934790001E-2</v>
      </c>
      <c r="Q6" s="12">
        <v>7.6717828817049999E-2</v>
      </c>
      <c r="R6" s="12">
        <v>9.018323174074E-2</v>
      </c>
      <c r="S6" s="12">
        <v>0.32184670806830001</v>
      </c>
      <c r="T6" s="12">
        <v>0.28356790881170002</v>
      </c>
      <c r="U6" s="12">
        <v>0.51432598796439999</v>
      </c>
      <c r="V6" s="12">
        <v>4.9040534281389998E-2</v>
      </c>
      <c r="W6" s="12">
        <v>4.1376136381700013E-2</v>
      </c>
      <c r="X6" s="12">
        <v>0.1805467647231</v>
      </c>
      <c r="Y6" s="12">
        <v>0.32119691328159999</v>
      </c>
      <c r="Z6" s="12">
        <v>0.50870854643090002</v>
      </c>
      <c r="AA6" s="12">
        <v>0.15234770914279999</v>
      </c>
      <c r="AB6" s="12">
        <v>7.9617956056599992E-2</v>
      </c>
      <c r="AC6" s="12">
        <v>4.9950554087550003E-2</v>
      </c>
      <c r="AD6" s="12">
        <v>0.25921730951709998</v>
      </c>
      <c r="AE6" s="12">
        <v>0.25106599649720002</v>
      </c>
      <c r="AF6" s="12">
        <v>0.279047536087</v>
      </c>
      <c r="AG6" s="12">
        <v>0.1041495680074</v>
      </c>
      <c r="AH6" s="12">
        <v>0.1054451897239</v>
      </c>
      <c r="AI6" s="12">
        <v>0.19888279110990001</v>
      </c>
      <c r="AJ6" s="12">
        <v>0.43615229760640001</v>
      </c>
      <c r="AK6" s="12">
        <v>0.29088264547140003</v>
      </c>
      <c r="AL6" s="8"/>
    </row>
    <row r="7" spans="1:38" x14ac:dyDescent="0.2">
      <c r="A7" s="28"/>
      <c r="B7" s="20"/>
      <c r="C7" s="13">
        <v>150</v>
      </c>
      <c r="D7" s="13">
        <v>25</v>
      </c>
      <c r="E7" s="13">
        <v>51</v>
      </c>
      <c r="F7" s="13">
        <v>31</v>
      </c>
      <c r="G7" s="13">
        <v>43</v>
      </c>
      <c r="H7" s="13">
        <v>22</v>
      </c>
      <c r="I7" s="13">
        <v>17</v>
      </c>
      <c r="J7" s="13">
        <v>19</v>
      </c>
      <c r="K7" s="13">
        <v>33</v>
      </c>
      <c r="L7" s="13">
        <v>45</v>
      </c>
      <c r="M7" s="13">
        <v>64</v>
      </c>
      <c r="N7" s="13">
        <v>76</v>
      </c>
      <c r="O7" s="13">
        <v>18</v>
      </c>
      <c r="P7" s="13">
        <v>4</v>
      </c>
      <c r="Q7" s="13">
        <v>7</v>
      </c>
      <c r="R7" s="13">
        <v>24</v>
      </c>
      <c r="S7" s="13">
        <v>32</v>
      </c>
      <c r="T7" s="13">
        <v>8</v>
      </c>
      <c r="U7" s="13">
        <v>57</v>
      </c>
      <c r="V7" s="13">
        <v>13</v>
      </c>
      <c r="W7" s="13">
        <v>11</v>
      </c>
      <c r="X7" s="13">
        <v>31</v>
      </c>
      <c r="Y7" s="13">
        <v>54</v>
      </c>
      <c r="Z7" s="13">
        <v>31</v>
      </c>
      <c r="AA7" s="13">
        <v>1</v>
      </c>
      <c r="AB7" s="13">
        <v>27</v>
      </c>
      <c r="AC7" s="13">
        <v>8</v>
      </c>
      <c r="AD7" s="13">
        <v>5</v>
      </c>
      <c r="AE7" s="13">
        <v>8</v>
      </c>
      <c r="AF7" s="13">
        <v>17</v>
      </c>
      <c r="AG7" s="13">
        <v>3</v>
      </c>
      <c r="AH7" s="13">
        <v>1</v>
      </c>
      <c r="AI7" s="13">
        <v>5</v>
      </c>
      <c r="AJ7" s="13">
        <v>2</v>
      </c>
      <c r="AK7" s="13">
        <v>74</v>
      </c>
      <c r="AL7" s="8"/>
    </row>
    <row r="8" spans="1:38" x14ac:dyDescent="0.2">
      <c r="A8" s="28"/>
      <c r="B8" s="20"/>
      <c r="C8" s="14" t="s">
        <v>83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 t="s">
        <v>259</v>
      </c>
      <c r="T8" s="15" t="s">
        <v>95</v>
      </c>
      <c r="U8" s="15" t="s">
        <v>99</v>
      </c>
      <c r="V8" s="14"/>
      <c r="W8" s="14"/>
      <c r="X8" s="15" t="s">
        <v>116</v>
      </c>
      <c r="Y8" s="15" t="s">
        <v>100</v>
      </c>
      <c r="Z8" s="15" t="s">
        <v>117</v>
      </c>
      <c r="AA8" s="14"/>
      <c r="AB8" s="14"/>
      <c r="AC8" s="14"/>
      <c r="AD8" s="14"/>
      <c r="AE8" s="14"/>
      <c r="AF8" s="15" t="s">
        <v>182</v>
      </c>
      <c r="AG8" s="14"/>
      <c r="AH8" s="14"/>
      <c r="AI8" s="14"/>
      <c r="AJ8" s="14"/>
      <c r="AK8" s="15" t="s">
        <v>100</v>
      </c>
      <c r="AL8" s="8"/>
    </row>
    <row r="9" spans="1:38" x14ac:dyDescent="0.2">
      <c r="A9" s="22"/>
      <c r="B9" s="19" t="s">
        <v>254</v>
      </c>
      <c r="C9" s="12">
        <v>0.38446231747359999</v>
      </c>
      <c r="D9" s="12">
        <v>0.42423680914619999</v>
      </c>
      <c r="E9" s="12">
        <v>0.31307999687990001</v>
      </c>
      <c r="F9" s="12">
        <v>0.42741479719350001</v>
      </c>
      <c r="G9" s="12">
        <v>0.39030611494599998</v>
      </c>
      <c r="H9" s="12">
        <v>0.2856266964559</v>
      </c>
      <c r="I9" s="12">
        <v>0.38488922452360003</v>
      </c>
      <c r="J9" s="12">
        <v>0.4136866698669</v>
      </c>
      <c r="K9" s="12">
        <v>0.42035816043449997</v>
      </c>
      <c r="L9" s="12">
        <v>0.449210049</v>
      </c>
      <c r="M9" s="12">
        <v>0.40139100005279998</v>
      </c>
      <c r="N9" s="12">
        <v>0.37025048193740001</v>
      </c>
      <c r="O9" s="12">
        <v>0.44902116157470001</v>
      </c>
      <c r="P9" s="12">
        <v>0.40227692449809999</v>
      </c>
      <c r="Q9" s="12">
        <v>0.48624725782610001</v>
      </c>
      <c r="R9" s="12">
        <v>0.35661443522490011</v>
      </c>
      <c r="S9" s="12">
        <v>0.304354790998</v>
      </c>
      <c r="T9" s="12">
        <v>0.3138692643139</v>
      </c>
      <c r="U9" s="12">
        <v>0.29911097057079999</v>
      </c>
      <c r="V9" s="12">
        <v>0.37489053097059999</v>
      </c>
      <c r="W9" s="12">
        <v>0.4415361051253</v>
      </c>
      <c r="X9" s="12">
        <v>0.36542696286870002</v>
      </c>
      <c r="Y9" s="12">
        <v>0.33177465259869998</v>
      </c>
      <c r="Z9" s="12">
        <v>0.31554112346610003</v>
      </c>
      <c r="AA9" s="12">
        <v>0.63301937883129999</v>
      </c>
      <c r="AB9" s="12">
        <v>0.42881912719550003</v>
      </c>
      <c r="AC9" s="12">
        <v>0.45646076260439999</v>
      </c>
      <c r="AD9" s="12">
        <v>0.42989451552140001</v>
      </c>
      <c r="AE9" s="12">
        <v>0.29406124421800001</v>
      </c>
      <c r="AF9" s="12">
        <v>0.26986626065449998</v>
      </c>
      <c r="AG9" s="12">
        <v>0.38390928025420001</v>
      </c>
      <c r="AH9" s="12">
        <v>0.79334000142440009</v>
      </c>
      <c r="AI9" s="12">
        <v>0.61679036916550001</v>
      </c>
      <c r="AJ9" s="12">
        <v>0</v>
      </c>
      <c r="AK9" s="12">
        <v>0.3050657731277</v>
      </c>
      <c r="AL9" s="8"/>
    </row>
    <row r="10" spans="1:38" x14ac:dyDescent="0.2">
      <c r="A10" s="28"/>
      <c r="B10" s="20"/>
      <c r="C10" s="13">
        <v>392</v>
      </c>
      <c r="D10" s="13">
        <v>89</v>
      </c>
      <c r="E10" s="13">
        <v>99</v>
      </c>
      <c r="F10" s="13">
        <v>99</v>
      </c>
      <c r="G10" s="13">
        <v>105</v>
      </c>
      <c r="H10" s="13">
        <v>28</v>
      </c>
      <c r="I10" s="13">
        <v>53</v>
      </c>
      <c r="J10" s="13">
        <v>58</v>
      </c>
      <c r="K10" s="13">
        <v>85</v>
      </c>
      <c r="L10" s="13">
        <v>134</v>
      </c>
      <c r="M10" s="13">
        <v>163</v>
      </c>
      <c r="N10" s="13">
        <v>205</v>
      </c>
      <c r="O10" s="13">
        <v>116</v>
      </c>
      <c r="P10" s="13">
        <v>52</v>
      </c>
      <c r="Q10" s="13">
        <v>62</v>
      </c>
      <c r="R10" s="13">
        <v>80</v>
      </c>
      <c r="S10" s="13">
        <v>33</v>
      </c>
      <c r="T10" s="13">
        <v>15</v>
      </c>
      <c r="U10" s="13">
        <v>34</v>
      </c>
      <c r="V10" s="13">
        <v>99</v>
      </c>
      <c r="W10" s="13">
        <v>132</v>
      </c>
      <c r="X10" s="13">
        <v>57</v>
      </c>
      <c r="Y10" s="13">
        <v>56</v>
      </c>
      <c r="Z10" s="13">
        <v>17</v>
      </c>
      <c r="AA10" s="13">
        <v>8</v>
      </c>
      <c r="AB10" s="13">
        <v>198</v>
      </c>
      <c r="AC10" s="13">
        <v>50</v>
      </c>
      <c r="AD10" s="13">
        <v>8</v>
      </c>
      <c r="AE10" s="13">
        <v>16</v>
      </c>
      <c r="AF10" s="13">
        <v>19</v>
      </c>
      <c r="AG10" s="13">
        <v>8</v>
      </c>
      <c r="AH10" s="13">
        <v>2</v>
      </c>
      <c r="AI10" s="13">
        <v>3</v>
      </c>
      <c r="AJ10" s="13">
        <v>0</v>
      </c>
      <c r="AK10" s="13">
        <v>88</v>
      </c>
      <c r="AL10" s="8"/>
    </row>
    <row r="11" spans="1:38" x14ac:dyDescent="0.2">
      <c r="A11" s="28"/>
      <c r="B11" s="20"/>
      <c r="C11" s="14" t="s">
        <v>83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8"/>
    </row>
    <row r="12" spans="1:38" x14ac:dyDescent="0.2">
      <c r="A12" s="22"/>
      <c r="B12" s="19" t="s">
        <v>255</v>
      </c>
      <c r="C12" s="12">
        <v>0.45175633712539998</v>
      </c>
      <c r="D12" s="12">
        <v>0.45053622134469989</v>
      </c>
      <c r="E12" s="12">
        <v>0.47685285627660001</v>
      </c>
      <c r="F12" s="12">
        <v>0.42545889162990003</v>
      </c>
      <c r="G12" s="12">
        <v>0.44974614271410002</v>
      </c>
      <c r="H12" s="12">
        <v>0.48208526473539998</v>
      </c>
      <c r="I12" s="12">
        <v>0.48239645795910002</v>
      </c>
      <c r="J12" s="12">
        <v>0.48014764132359999</v>
      </c>
      <c r="K12" s="12">
        <v>0.41435876368359997</v>
      </c>
      <c r="L12" s="12">
        <v>0.39520095768029989</v>
      </c>
      <c r="M12" s="12">
        <v>0.43773893807019998</v>
      </c>
      <c r="N12" s="12">
        <v>0.46414238937550001</v>
      </c>
      <c r="O12" s="12">
        <v>0.4838720866931</v>
      </c>
      <c r="P12" s="12">
        <v>0.56837159356709999</v>
      </c>
      <c r="Q12" s="12">
        <v>0.4370349133568</v>
      </c>
      <c r="R12" s="12">
        <v>0.55320233303440003</v>
      </c>
      <c r="S12" s="12">
        <v>0.37379850093369998</v>
      </c>
      <c r="T12" s="12">
        <v>0.40256282687439998</v>
      </c>
      <c r="U12" s="12">
        <v>0.18656304146479999</v>
      </c>
      <c r="V12" s="12">
        <v>0.57606893474800003</v>
      </c>
      <c r="W12" s="12">
        <v>0.51708775849299993</v>
      </c>
      <c r="X12" s="12">
        <v>0.45402627240810001</v>
      </c>
      <c r="Y12" s="12">
        <v>0.34702843411970002</v>
      </c>
      <c r="Z12" s="12">
        <v>0.17575033010300001</v>
      </c>
      <c r="AA12" s="12">
        <v>0.21463291202599999</v>
      </c>
      <c r="AB12" s="12">
        <v>0.49156291674789998</v>
      </c>
      <c r="AC12" s="12">
        <v>0.49358868330810002</v>
      </c>
      <c r="AD12" s="12">
        <v>0.31088817496150001</v>
      </c>
      <c r="AE12" s="12">
        <v>0.45487275928479998</v>
      </c>
      <c r="AF12" s="12">
        <v>0.45108620325850002</v>
      </c>
      <c r="AG12" s="12">
        <v>0.51194115173839994</v>
      </c>
      <c r="AH12" s="12">
        <v>0.10121480885170001</v>
      </c>
      <c r="AI12" s="12">
        <v>0.18432683972460001</v>
      </c>
      <c r="AJ12" s="12">
        <v>0.56384770239360005</v>
      </c>
      <c r="AK12" s="12">
        <v>0.40405158140089997</v>
      </c>
      <c r="AL12" s="8"/>
    </row>
    <row r="13" spans="1:38" x14ac:dyDescent="0.2">
      <c r="A13" s="28"/>
      <c r="B13" s="20"/>
      <c r="C13" s="13">
        <v>386</v>
      </c>
      <c r="D13" s="13">
        <v>80</v>
      </c>
      <c r="E13" s="13">
        <v>113</v>
      </c>
      <c r="F13" s="13">
        <v>94</v>
      </c>
      <c r="G13" s="13">
        <v>99</v>
      </c>
      <c r="H13" s="13">
        <v>36</v>
      </c>
      <c r="I13" s="13">
        <v>66</v>
      </c>
      <c r="J13" s="13">
        <v>61</v>
      </c>
      <c r="K13" s="13">
        <v>73</v>
      </c>
      <c r="L13" s="13">
        <v>109</v>
      </c>
      <c r="M13" s="13">
        <v>141</v>
      </c>
      <c r="N13" s="13">
        <v>218</v>
      </c>
      <c r="O13" s="13">
        <v>103</v>
      </c>
      <c r="P13" s="13">
        <v>43</v>
      </c>
      <c r="Q13" s="13">
        <v>53</v>
      </c>
      <c r="R13" s="13">
        <v>104</v>
      </c>
      <c r="S13" s="13">
        <v>40</v>
      </c>
      <c r="T13" s="13">
        <v>11</v>
      </c>
      <c r="U13" s="13">
        <v>32</v>
      </c>
      <c r="V13" s="13">
        <v>121</v>
      </c>
      <c r="W13" s="13">
        <v>107</v>
      </c>
      <c r="X13" s="13">
        <v>60</v>
      </c>
      <c r="Y13" s="13">
        <v>56</v>
      </c>
      <c r="Z13" s="13">
        <v>18</v>
      </c>
      <c r="AA13" s="13">
        <v>2</v>
      </c>
      <c r="AB13" s="13">
        <v>162</v>
      </c>
      <c r="AC13" s="13">
        <v>42</v>
      </c>
      <c r="AD13" s="13">
        <v>6</v>
      </c>
      <c r="AE13" s="13">
        <v>20</v>
      </c>
      <c r="AF13" s="13">
        <v>22</v>
      </c>
      <c r="AG13" s="13">
        <v>8</v>
      </c>
      <c r="AH13" s="13">
        <v>1</v>
      </c>
      <c r="AI13" s="13">
        <v>4</v>
      </c>
      <c r="AJ13" s="13">
        <v>3</v>
      </c>
      <c r="AK13" s="13">
        <v>118</v>
      </c>
      <c r="AL13" s="8"/>
    </row>
    <row r="14" spans="1:38" x14ac:dyDescent="0.2">
      <c r="A14" s="28"/>
      <c r="B14" s="20"/>
      <c r="C14" s="14" t="s">
        <v>83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 t="s">
        <v>141</v>
      </c>
      <c r="P14" s="15" t="s">
        <v>141</v>
      </c>
      <c r="Q14" s="15" t="s">
        <v>153</v>
      </c>
      <c r="R14" s="15" t="s">
        <v>141</v>
      </c>
      <c r="S14" s="14"/>
      <c r="T14" s="14"/>
      <c r="U14" s="14"/>
      <c r="V14" s="15" t="s">
        <v>109</v>
      </c>
      <c r="W14" s="15" t="s">
        <v>145</v>
      </c>
      <c r="X14" s="15" t="s">
        <v>111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8"/>
    </row>
    <row r="15" spans="1:38" x14ac:dyDescent="0.2">
      <c r="A15" s="22"/>
      <c r="B15" s="19" t="s">
        <v>29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  <c r="AF15" s="12">
        <v>1</v>
      </c>
      <c r="AG15" s="12">
        <v>1</v>
      </c>
      <c r="AH15" s="12">
        <v>1</v>
      </c>
      <c r="AI15" s="12">
        <v>1</v>
      </c>
      <c r="AJ15" s="12">
        <v>1</v>
      </c>
      <c r="AK15" s="12">
        <v>1</v>
      </c>
      <c r="AL15" s="8"/>
    </row>
    <row r="16" spans="1:38" x14ac:dyDescent="0.2">
      <c r="A16" s="28"/>
      <c r="B16" s="20"/>
      <c r="C16" s="13">
        <v>928</v>
      </c>
      <c r="D16" s="13">
        <v>194</v>
      </c>
      <c r="E16" s="13">
        <v>263</v>
      </c>
      <c r="F16" s="13">
        <v>224</v>
      </c>
      <c r="G16" s="13">
        <v>247</v>
      </c>
      <c r="H16" s="13">
        <v>86</v>
      </c>
      <c r="I16" s="13">
        <v>136</v>
      </c>
      <c r="J16" s="13">
        <v>138</v>
      </c>
      <c r="K16" s="13">
        <v>191</v>
      </c>
      <c r="L16" s="13">
        <v>288</v>
      </c>
      <c r="M16" s="13">
        <v>368</v>
      </c>
      <c r="N16" s="13">
        <v>499</v>
      </c>
      <c r="O16" s="13">
        <v>237</v>
      </c>
      <c r="P16" s="13">
        <v>99</v>
      </c>
      <c r="Q16" s="13">
        <v>122</v>
      </c>
      <c r="R16" s="13">
        <v>208</v>
      </c>
      <c r="S16" s="13">
        <v>105</v>
      </c>
      <c r="T16" s="13">
        <v>34</v>
      </c>
      <c r="U16" s="13">
        <v>123</v>
      </c>
      <c r="V16" s="13">
        <v>233</v>
      </c>
      <c r="W16" s="13">
        <v>250</v>
      </c>
      <c r="X16" s="13">
        <v>148</v>
      </c>
      <c r="Y16" s="13">
        <v>166</v>
      </c>
      <c r="Z16" s="13">
        <v>66</v>
      </c>
      <c r="AA16" s="13">
        <v>11</v>
      </c>
      <c r="AB16" s="13">
        <v>387</v>
      </c>
      <c r="AC16" s="13">
        <v>100</v>
      </c>
      <c r="AD16" s="13">
        <v>19</v>
      </c>
      <c r="AE16" s="13">
        <v>44</v>
      </c>
      <c r="AF16" s="13">
        <v>58</v>
      </c>
      <c r="AG16" s="13">
        <v>19</v>
      </c>
      <c r="AH16" s="13">
        <v>4</v>
      </c>
      <c r="AI16" s="13">
        <v>12</v>
      </c>
      <c r="AJ16" s="13">
        <v>5</v>
      </c>
      <c r="AK16" s="13">
        <v>280</v>
      </c>
      <c r="AL16" s="8"/>
    </row>
    <row r="17" spans="1:38" x14ac:dyDescent="0.2">
      <c r="A17" s="28"/>
      <c r="B17" s="20"/>
      <c r="C17" s="14" t="s">
        <v>83</v>
      </c>
      <c r="D17" s="14" t="s">
        <v>83</v>
      </c>
      <c r="E17" s="14" t="s">
        <v>83</v>
      </c>
      <c r="F17" s="14" t="s">
        <v>83</v>
      </c>
      <c r="G17" s="14" t="s">
        <v>83</v>
      </c>
      <c r="H17" s="14" t="s">
        <v>83</v>
      </c>
      <c r="I17" s="14" t="s">
        <v>83</v>
      </c>
      <c r="J17" s="14" t="s">
        <v>83</v>
      </c>
      <c r="K17" s="14" t="s">
        <v>83</v>
      </c>
      <c r="L17" s="14" t="s">
        <v>83</v>
      </c>
      <c r="M17" s="14" t="s">
        <v>83</v>
      </c>
      <c r="N17" s="14" t="s">
        <v>83</v>
      </c>
      <c r="O17" s="14" t="s">
        <v>83</v>
      </c>
      <c r="P17" s="14" t="s">
        <v>83</v>
      </c>
      <c r="Q17" s="14" t="s">
        <v>83</v>
      </c>
      <c r="R17" s="14" t="s">
        <v>83</v>
      </c>
      <c r="S17" s="14" t="s">
        <v>83</v>
      </c>
      <c r="T17" s="14" t="s">
        <v>83</v>
      </c>
      <c r="U17" s="14" t="s">
        <v>83</v>
      </c>
      <c r="V17" s="14" t="s">
        <v>83</v>
      </c>
      <c r="W17" s="14" t="s">
        <v>83</v>
      </c>
      <c r="X17" s="14" t="s">
        <v>83</v>
      </c>
      <c r="Y17" s="14" t="s">
        <v>83</v>
      </c>
      <c r="Z17" s="14" t="s">
        <v>83</v>
      </c>
      <c r="AA17" s="14" t="s">
        <v>83</v>
      </c>
      <c r="AB17" s="14" t="s">
        <v>83</v>
      </c>
      <c r="AC17" s="14" t="s">
        <v>83</v>
      </c>
      <c r="AD17" s="14" t="s">
        <v>83</v>
      </c>
      <c r="AE17" s="14" t="s">
        <v>83</v>
      </c>
      <c r="AF17" s="14" t="s">
        <v>83</v>
      </c>
      <c r="AG17" s="14" t="s">
        <v>83</v>
      </c>
      <c r="AH17" s="14" t="s">
        <v>83</v>
      </c>
      <c r="AI17" s="14" t="s">
        <v>83</v>
      </c>
      <c r="AJ17" s="14" t="s">
        <v>83</v>
      </c>
      <c r="AK17" s="14" t="s">
        <v>83</v>
      </c>
      <c r="AL17" s="8"/>
    </row>
    <row r="18" spans="1:38" x14ac:dyDescent="0.2">
      <c r="A18" s="16" t="s">
        <v>260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8" x14ac:dyDescent="0.2">
      <c r="A19" s="18" t="s">
        <v>103</v>
      </c>
    </row>
  </sheetData>
  <mergeCells count="14">
    <mergeCell ref="B9:B11"/>
    <mergeCell ref="B12:B14"/>
    <mergeCell ref="B15:B17"/>
    <mergeCell ref="A6:A17"/>
    <mergeCell ref="AB3:AK3"/>
    <mergeCell ref="AI2:AK2"/>
    <mergeCell ref="A2:C2"/>
    <mergeCell ref="A3:B5"/>
    <mergeCell ref="B6:B8"/>
    <mergeCell ref="D3:G3"/>
    <mergeCell ref="H3:L3"/>
    <mergeCell ref="M3:N3"/>
    <mergeCell ref="O3:U3"/>
    <mergeCell ref="V3:AA3"/>
  </mergeCells>
  <hyperlinks>
    <hyperlink ref="A1" location="'TOC'!A1:A1" display="Back to TOC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91"/>
  <sheetViews>
    <sheetView workbookViewId="0">
      <pane xSplit="3" ySplit="5" topLeftCell="D6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baseColWidth="10" defaultColWidth="8.83203125" defaultRowHeight="15" x14ac:dyDescent="0.2"/>
  <cols>
    <col min="1" max="1" width="50" style="2" bestFit="1" customWidth="1"/>
    <col min="2" max="2" width="25" style="2" bestFit="1" customWidth="1"/>
    <col min="3" max="3" width="19.33203125" style="2" bestFit="1" customWidth="1"/>
    <col min="4" max="38" width="12.6640625" style="2" customWidth="1"/>
  </cols>
  <sheetData>
    <row r="1" spans="1:39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8"/>
    </row>
    <row r="2" spans="1:39" ht="36" customHeight="1" x14ac:dyDescent="0.2">
      <c r="A2" s="26" t="s">
        <v>261</v>
      </c>
      <c r="B2" s="24"/>
      <c r="C2" s="24"/>
      <c r="D2" s="24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10"/>
      <c r="AM2" s="8"/>
    </row>
    <row r="3" spans="1:39" ht="37" customHeight="1" x14ac:dyDescent="0.2">
      <c r="A3" s="27"/>
      <c r="B3" s="24"/>
      <c r="C3" s="24"/>
      <c r="D3" s="11" t="s">
        <v>29</v>
      </c>
      <c r="E3" s="23" t="s">
        <v>30</v>
      </c>
      <c r="F3" s="24"/>
      <c r="G3" s="24"/>
      <c r="H3" s="24"/>
      <c r="I3" s="23" t="s">
        <v>31</v>
      </c>
      <c r="J3" s="24"/>
      <c r="K3" s="24"/>
      <c r="L3" s="24"/>
      <c r="M3" s="24"/>
      <c r="N3" s="23" t="s">
        <v>32</v>
      </c>
      <c r="O3" s="24"/>
      <c r="P3" s="23" t="s">
        <v>33</v>
      </c>
      <c r="Q3" s="24"/>
      <c r="R3" s="24"/>
      <c r="S3" s="24"/>
      <c r="T3" s="24"/>
      <c r="U3" s="24"/>
      <c r="V3" s="24"/>
      <c r="W3" s="23" t="s">
        <v>34</v>
      </c>
      <c r="X3" s="24"/>
      <c r="Y3" s="24"/>
      <c r="Z3" s="24"/>
      <c r="AA3" s="24"/>
      <c r="AB3" s="24"/>
      <c r="AC3" s="23" t="s">
        <v>35</v>
      </c>
      <c r="AD3" s="24"/>
      <c r="AE3" s="24"/>
      <c r="AF3" s="24"/>
      <c r="AG3" s="24"/>
      <c r="AH3" s="24"/>
      <c r="AI3" s="24"/>
      <c r="AJ3" s="24"/>
      <c r="AK3" s="24"/>
      <c r="AL3" s="24"/>
      <c r="AM3" s="8"/>
    </row>
    <row r="4" spans="1:39" ht="16" customHeight="1" x14ac:dyDescent="0.2">
      <c r="A4" s="20"/>
      <c r="B4" s="24"/>
      <c r="C4" s="24"/>
      <c r="D4" s="9" t="s">
        <v>36</v>
      </c>
      <c r="E4" s="9" t="s">
        <v>36</v>
      </c>
      <c r="F4" s="9" t="s">
        <v>37</v>
      </c>
      <c r="G4" s="9" t="s">
        <v>38</v>
      </c>
      <c r="H4" s="9" t="s">
        <v>39</v>
      </c>
      <c r="I4" s="9" t="s">
        <v>36</v>
      </c>
      <c r="J4" s="9" t="s">
        <v>37</v>
      </c>
      <c r="K4" s="9" t="s">
        <v>38</v>
      </c>
      <c r="L4" s="9" t="s">
        <v>39</v>
      </c>
      <c r="M4" s="9" t="s">
        <v>40</v>
      </c>
      <c r="N4" s="9" t="s">
        <v>36</v>
      </c>
      <c r="O4" s="9" t="s">
        <v>37</v>
      </c>
      <c r="P4" s="9" t="s">
        <v>36</v>
      </c>
      <c r="Q4" s="9" t="s">
        <v>37</v>
      </c>
      <c r="R4" s="9" t="s">
        <v>38</v>
      </c>
      <c r="S4" s="9" t="s">
        <v>39</v>
      </c>
      <c r="T4" s="9" t="s">
        <v>40</v>
      </c>
      <c r="U4" s="9" t="s">
        <v>41</v>
      </c>
      <c r="V4" s="9" t="s">
        <v>42</v>
      </c>
      <c r="W4" s="9" t="s">
        <v>36</v>
      </c>
      <c r="X4" s="9" t="s">
        <v>37</v>
      </c>
      <c r="Y4" s="9" t="s">
        <v>38</v>
      </c>
      <c r="Z4" s="9" t="s">
        <v>39</v>
      </c>
      <c r="AA4" s="9" t="s">
        <v>40</v>
      </c>
      <c r="AB4" s="9" t="s">
        <v>41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40</v>
      </c>
      <c r="AH4" s="9" t="s">
        <v>41</v>
      </c>
      <c r="AI4" s="9" t="s">
        <v>42</v>
      </c>
      <c r="AJ4" s="9" t="s">
        <v>43</v>
      </c>
      <c r="AK4" s="9" t="s">
        <v>44</v>
      </c>
      <c r="AL4" s="9" t="s">
        <v>45</v>
      </c>
      <c r="AM4" s="8"/>
    </row>
    <row r="5" spans="1:39" ht="25" x14ac:dyDescent="0.2">
      <c r="A5" s="20"/>
      <c r="B5" s="24"/>
      <c r="C5" s="24"/>
      <c r="D5" s="11" t="s">
        <v>46</v>
      </c>
      <c r="E5" s="11" t="s">
        <v>47</v>
      </c>
      <c r="F5" s="11" t="s">
        <v>48</v>
      </c>
      <c r="G5" s="11" t="s">
        <v>49</v>
      </c>
      <c r="H5" s="11" t="s">
        <v>50</v>
      </c>
      <c r="I5" s="11" t="s">
        <v>51</v>
      </c>
      <c r="J5" s="11" t="s">
        <v>52</v>
      </c>
      <c r="K5" s="11" t="s">
        <v>53</v>
      </c>
      <c r="L5" s="11" t="s">
        <v>54</v>
      </c>
      <c r="M5" s="11" t="s">
        <v>55</v>
      </c>
      <c r="N5" s="11" t="s">
        <v>56</v>
      </c>
      <c r="O5" s="11" t="s">
        <v>57</v>
      </c>
      <c r="P5" s="11" t="s">
        <v>58</v>
      </c>
      <c r="Q5" s="11" t="s">
        <v>59</v>
      </c>
      <c r="R5" s="11" t="s">
        <v>60</v>
      </c>
      <c r="S5" s="11" t="s">
        <v>61</v>
      </c>
      <c r="T5" s="11" t="s">
        <v>62</v>
      </c>
      <c r="U5" s="11" t="s">
        <v>63</v>
      </c>
      <c r="V5" s="11" t="s">
        <v>64</v>
      </c>
      <c r="W5" s="11" t="s">
        <v>65</v>
      </c>
      <c r="X5" s="11" t="s">
        <v>66</v>
      </c>
      <c r="Y5" s="11" t="s">
        <v>67</v>
      </c>
      <c r="Z5" s="11" t="s">
        <v>68</v>
      </c>
      <c r="AA5" s="11" t="s">
        <v>69</v>
      </c>
      <c r="AB5" s="11" t="s">
        <v>70</v>
      </c>
      <c r="AC5" s="11" t="s">
        <v>71</v>
      </c>
      <c r="AD5" s="11" t="s">
        <v>72</v>
      </c>
      <c r="AE5" s="11" t="s">
        <v>73</v>
      </c>
      <c r="AF5" s="11" t="s">
        <v>74</v>
      </c>
      <c r="AG5" s="11" t="s">
        <v>75</v>
      </c>
      <c r="AH5" s="11" t="s">
        <v>76</v>
      </c>
      <c r="AI5" s="11" t="s">
        <v>77</v>
      </c>
      <c r="AJ5" s="11" t="s">
        <v>78</v>
      </c>
      <c r="AK5" s="11" t="s">
        <v>79</v>
      </c>
      <c r="AL5" s="11" t="s">
        <v>80</v>
      </c>
      <c r="AM5" s="8"/>
    </row>
    <row r="6" spans="1:39" x14ac:dyDescent="0.2">
      <c r="A6" s="21" t="s">
        <v>262</v>
      </c>
      <c r="B6" s="19" t="s">
        <v>263</v>
      </c>
      <c r="C6" s="19" t="s">
        <v>251</v>
      </c>
      <c r="D6" s="12">
        <v>0.35539034541909997</v>
      </c>
      <c r="E6" s="12">
        <v>0.33355346789590001</v>
      </c>
      <c r="F6" s="12">
        <v>0.33209772921730002</v>
      </c>
      <c r="G6" s="12">
        <v>0.35647096869400002</v>
      </c>
      <c r="H6" s="12">
        <v>0.39592721286600002</v>
      </c>
      <c r="I6" s="12">
        <v>0.39264794981579998</v>
      </c>
      <c r="J6" s="12">
        <v>0.45719626772209998</v>
      </c>
      <c r="K6" s="12">
        <v>0.36927741070400011</v>
      </c>
      <c r="L6" s="12">
        <v>0.39409989500890003</v>
      </c>
      <c r="M6" s="12">
        <v>0.1867465096059</v>
      </c>
      <c r="N6" s="12">
        <v>0.37470246932050011</v>
      </c>
      <c r="O6" s="12">
        <v>0.33328392557759989</v>
      </c>
      <c r="P6" s="12">
        <v>0.31000716167780001</v>
      </c>
      <c r="Q6" s="12">
        <v>0.30056130784009999</v>
      </c>
      <c r="R6" s="12">
        <v>0.28357354432940002</v>
      </c>
      <c r="S6" s="12">
        <v>0.47212276636669998</v>
      </c>
      <c r="T6" s="12">
        <v>0.407143048146</v>
      </c>
      <c r="U6" s="12">
        <v>0.2996123826198</v>
      </c>
      <c r="V6" s="12">
        <v>0.31501044404439998</v>
      </c>
      <c r="W6" s="12">
        <v>0.37510005124450002</v>
      </c>
      <c r="X6" s="12">
        <v>0.32874419124859999</v>
      </c>
      <c r="Y6" s="12">
        <v>0.29760017379850001</v>
      </c>
      <c r="Z6" s="12">
        <v>0.42109073023519999</v>
      </c>
      <c r="AA6" s="12">
        <v>0.33030003103880001</v>
      </c>
      <c r="AB6" s="12">
        <v>0.2470768667056</v>
      </c>
      <c r="AC6" s="12">
        <v>0.34552344125660001</v>
      </c>
      <c r="AD6" s="12">
        <v>0.31962174674639998</v>
      </c>
      <c r="AE6" s="12">
        <v>0.32065133735130003</v>
      </c>
      <c r="AF6" s="12">
        <v>0.51064658138079999</v>
      </c>
      <c r="AG6" s="12">
        <v>0.36103474307639999</v>
      </c>
      <c r="AH6" s="12">
        <v>0.28263202693869999</v>
      </c>
      <c r="AI6" s="12">
        <v>0.10121480885170001</v>
      </c>
      <c r="AJ6" s="12">
        <v>0.49417581244870001</v>
      </c>
      <c r="AK6" s="12">
        <v>0.61825974124289995</v>
      </c>
      <c r="AL6" s="12">
        <v>0.36074094928279998</v>
      </c>
      <c r="AM6" s="8"/>
    </row>
    <row r="7" spans="1:39" x14ac:dyDescent="0.2">
      <c r="A7" s="20"/>
      <c r="B7" s="20"/>
      <c r="C7" s="20"/>
      <c r="D7" s="13">
        <v>310</v>
      </c>
      <c r="E7" s="13">
        <v>66</v>
      </c>
      <c r="F7" s="13">
        <v>76</v>
      </c>
      <c r="G7" s="13">
        <v>77</v>
      </c>
      <c r="H7" s="13">
        <v>91</v>
      </c>
      <c r="I7" s="13">
        <v>33</v>
      </c>
      <c r="J7" s="13">
        <v>57</v>
      </c>
      <c r="K7" s="13">
        <v>54</v>
      </c>
      <c r="L7" s="13">
        <v>75</v>
      </c>
      <c r="M7" s="13">
        <v>60</v>
      </c>
      <c r="N7" s="13">
        <v>132</v>
      </c>
      <c r="O7" s="13">
        <v>155</v>
      </c>
      <c r="P7" s="13">
        <v>67</v>
      </c>
      <c r="Q7" s="13">
        <v>30</v>
      </c>
      <c r="R7" s="13">
        <v>29</v>
      </c>
      <c r="S7" s="13">
        <v>86</v>
      </c>
      <c r="T7" s="13">
        <v>42</v>
      </c>
      <c r="U7" s="13">
        <v>14</v>
      </c>
      <c r="V7" s="13">
        <v>42</v>
      </c>
      <c r="W7" s="13">
        <v>74</v>
      </c>
      <c r="X7" s="13">
        <v>76</v>
      </c>
      <c r="Y7" s="13">
        <v>43</v>
      </c>
      <c r="Z7" s="13">
        <v>72</v>
      </c>
      <c r="AA7" s="13">
        <v>21</v>
      </c>
      <c r="AB7" s="13">
        <v>3</v>
      </c>
      <c r="AC7" s="13">
        <v>118</v>
      </c>
      <c r="AD7" s="13">
        <v>32</v>
      </c>
      <c r="AE7" s="13">
        <v>7</v>
      </c>
      <c r="AF7" s="13">
        <v>15</v>
      </c>
      <c r="AG7" s="13">
        <v>20</v>
      </c>
      <c r="AH7" s="13">
        <v>5</v>
      </c>
      <c r="AI7" s="13">
        <v>1</v>
      </c>
      <c r="AJ7" s="13">
        <v>5</v>
      </c>
      <c r="AK7" s="13">
        <v>3</v>
      </c>
      <c r="AL7" s="13">
        <v>104</v>
      </c>
      <c r="AM7" s="8"/>
    </row>
    <row r="8" spans="1:39" x14ac:dyDescent="0.2">
      <c r="A8" s="20"/>
      <c r="B8" s="20"/>
      <c r="C8" s="20"/>
      <c r="D8" s="14" t="s">
        <v>83</v>
      </c>
      <c r="E8" s="14"/>
      <c r="F8" s="14"/>
      <c r="G8" s="14"/>
      <c r="H8" s="14"/>
      <c r="I8" s="15" t="s">
        <v>111</v>
      </c>
      <c r="J8" s="15" t="s">
        <v>145</v>
      </c>
      <c r="K8" s="15" t="s">
        <v>111</v>
      </c>
      <c r="L8" s="15" t="s">
        <v>145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8"/>
    </row>
    <row r="9" spans="1:39" x14ac:dyDescent="0.2">
      <c r="A9" s="22"/>
      <c r="B9" s="22"/>
      <c r="C9" s="19" t="s">
        <v>254</v>
      </c>
      <c r="D9" s="12">
        <v>0.54703882087519995</v>
      </c>
      <c r="E9" s="12">
        <v>0.56186222842440003</v>
      </c>
      <c r="F9" s="12">
        <v>0.54507558572159998</v>
      </c>
      <c r="G9" s="12">
        <v>0.53990698609069998</v>
      </c>
      <c r="H9" s="12">
        <v>0.54375683898139993</v>
      </c>
      <c r="I9" s="12">
        <v>0.57229326678339998</v>
      </c>
      <c r="J9" s="12">
        <v>0.46222925210429999</v>
      </c>
      <c r="K9" s="12">
        <v>0.54640900155579997</v>
      </c>
      <c r="L9" s="12">
        <v>0.534185521454</v>
      </c>
      <c r="M9" s="12">
        <v>0.61125621952309994</v>
      </c>
      <c r="N9" s="12">
        <v>0.5582275380117</v>
      </c>
      <c r="O9" s="12">
        <v>0.54707153439400003</v>
      </c>
      <c r="P9" s="12">
        <v>0.51269707942429998</v>
      </c>
      <c r="Q9" s="12">
        <v>0.61691010139559999</v>
      </c>
      <c r="R9" s="12">
        <v>0.59780084033930003</v>
      </c>
      <c r="S9" s="12">
        <v>0.44185323600490001</v>
      </c>
      <c r="T9" s="12">
        <v>0.54886494411349995</v>
      </c>
      <c r="U9" s="12">
        <v>0.67922836369270001</v>
      </c>
      <c r="V9" s="12">
        <v>0.64220313539930007</v>
      </c>
      <c r="W9" s="12">
        <v>0.41339433781579998</v>
      </c>
      <c r="X9" s="12">
        <v>0.57799573235479995</v>
      </c>
      <c r="Y9" s="12">
        <v>0.67238688237510003</v>
      </c>
      <c r="Z9" s="12">
        <v>0.54848500988170001</v>
      </c>
      <c r="AA9" s="12">
        <v>0.62873005339179999</v>
      </c>
      <c r="AB9" s="12">
        <v>0.47236596546300003</v>
      </c>
      <c r="AC9" s="12">
        <v>0.57631460589810002</v>
      </c>
      <c r="AD9" s="12">
        <v>0.47277377882400001</v>
      </c>
      <c r="AE9" s="12">
        <v>0.62320805645550004</v>
      </c>
      <c r="AF9" s="12">
        <v>0.4501232113268</v>
      </c>
      <c r="AG9" s="12">
        <v>0.45089453788599998</v>
      </c>
      <c r="AH9" s="12">
        <v>0.4756867872294</v>
      </c>
      <c r="AI9" s="12">
        <v>0.89878519114830002</v>
      </c>
      <c r="AJ9" s="12">
        <v>0.3896611207574</v>
      </c>
      <c r="AK9" s="12">
        <v>6.9767445616460005E-2</v>
      </c>
      <c r="AL9" s="12">
        <v>0.56982584352139998</v>
      </c>
      <c r="AM9" s="8"/>
    </row>
    <row r="10" spans="1:39" x14ac:dyDescent="0.2">
      <c r="A10" s="20"/>
      <c r="B10" s="20"/>
      <c r="C10" s="20"/>
      <c r="D10" s="13">
        <v>513</v>
      </c>
      <c r="E10" s="13">
        <v>105</v>
      </c>
      <c r="F10" s="13">
        <v>149</v>
      </c>
      <c r="G10" s="13">
        <v>122</v>
      </c>
      <c r="H10" s="13">
        <v>137</v>
      </c>
      <c r="I10" s="13">
        <v>52</v>
      </c>
      <c r="J10" s="13">
        <v>68</v>
      </c>
      <c r="K10" s="13">
        <v>69</v>
      </c>
      <c r="L10" s="13">
        <v>103</v>
      </c>
      <c r="M10" s="13">
        <v>175</v>
      </c>
      <c r="N10" s="13">
        <v>206</v>
      </c>
      <c r="O10" s="13">
        <v>276</v>
      </c>
      <c r="P10" s="13">
        <v>124</v>
      </c>
      <c r="Q10" s="13">
        <v>58</v>
      </c>
      <c r="R10" s="13">
        <v>78</v>
      </c>
      <c r="S10" s="13">
        <v>104</v>
      </c>
      <c r="T10" s="13">
        <v>57</v>
      </c>
      <c r="U10" s="13">
        <v>18</v>
      </c>
      <c r="V10" s="13">
        <v>74</v>
      </c>
      <c r="W10" s="13">
        <v>111</v>
      </c>
      <c r="X10" s="13">
        <v>144</v>
      </c>
      <c r="Y10" s="13">
        <v>95</v>
      </c>
      <c r="Z10" s="13">
        <v>88</v>
      </c>
      <c r="AA10" s="13">
        <v>42</v>
      </c>
      <c r="AB10" s="13">
        <v>6</v>
      </c>
      <c r="AC10" s="13">
        <v>225</v>
      </c>
      <c r="AD10" s="13">
        <v>53</v>
      </c>
      <c r="AE10" s="13">
        <v>11</v>
      </c>
      <c r="AF10" s="13">
        <v>26</v>
      </c>
      <c r="AG10" s="13">
        <v>25</v>
      </c>
      <c r="AH10" s="13">
        <v>9</v>
      </c>
      <c r="AI10" s="13">
        <v>3</v>
      </c>
      <c r="AJ10" s="13">
        <v>6</v>
      </c>
      <c r="AK10" s="13">
        <v>1</v>
      </c>
      <c r="AL10" s="13">
        <v>154</v>
      </c>
      <c r="AM10" s="8"/>
    </row>
    <row r="11" spans="1:39" x14ac:dyDescent="0.2">
      <c r="A11" s="20"/>
      <c r="B11" s="20"/>
      <c r="C11" s="20"/>
      <c r="D11" s="14" t="s">
        <v>83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5" t="s">
        <v>85</v>
      </c>
      <c r="Z11" s="14"/>
      <c r="AA11" s="14"/>
      <c r="AB11" s="14"/>
      <c r="AC11" s="15" t="s">
        <v>264</v>
      </c>
      <c r="AD11" s="14"/>
      <c r="AE11" s="14"/>
      <c r="AF11" s="14"/>
      <c r="AG11" s="14"/>
      <c r="AH11" s="14"/>
      <c r="AI11" s="14"/>
      <c r="AJ11" s="14"/>
      <c r="AK11" s="14"/>
      <c r="AL11" s="15" t="s">
        <v>264</v>
      </c>
      <c r="AM11" s="8"/>
    </row>
    <row r="12" spans="1:39" x14ac:dyDescent="0.2">
      <c r="A12" s="22"/>
      <c r="B12" s="22"/>
      <c r="C12" s="19" t="s">
        <v>265</v>
      </c>
      <c r="D12" s="12">
        <v>9.7570833705620003E-2</v>
      </c>
      <c r="E12" s="12">
        <v>0.1045843036796</v>
      </c>
      <c r="F12" s="12">
        <v>0.122826685061</v>
      </c>
      <c r="G12" s="12">
        <v>0.1036220452153</v>
      </c>
      <c r="H12" s="12">
        <v>6.0315948152579998E-2</v>
      </c>
      <c r="I12" s="12">
        <v>3.5058783400829997E-2</v>
      </c>
      <c r="J12" s="12">
        <v>8.0574480173569996E-2</v>
      </c>
      <c r="K12" s="12">
        <v>8.4313587740189988E-2</v>
      </c>
      <c r="L12" s="12">
        <v>7.1714583537100002E-2</v>
      </c>
      <c r="M12" s="12">
        <v>0.2019972708711</v>
      </c>
      <c r="N12" s="12">
        <v>6.7069992667859998E-2</v>
      </c>
      <c r="O12" s="12">
        <v>0.1196445400284</v>
      </c>
      <c r="P12" s="12">
        <v>0.1772957588978</v>
      </c>
      <c r="Q12" s="12">
        <v>8.2528590764270007E-2</v>
      </c>
      <c r="R12" s="12">
        <v>0.1186256153312</v>
      </c>
      <c r="S12" s="12">
        <v>8.6023997628439999E-2</v>
      </c>
      <c r="T12" s="12">
        <v>4.3992007740550003E-2</v>
      </c>
      <c r="U12" s="12">
        <v>2.1159253687530001E-2</v>
      </c>
      <c r="V12" s="12">
        <v>4.2786420556229998E-2</v>
      </c>
      <c r="W12" s="12">
        <v>0.2115056109397</v>
      </c>
      <c r="X12" s="12">
        <v>9.3260076396619998E-2</v>
      </c>
      <c r="Y12" s="12">
        <v>3.0012943826360002E-2</v>
      </c>
      <c r="Z12" s="12">
        <v>3.0424259883040001E-2</v>
      </c>
      <c r="AA12" s="12">
        <v>4.0969915569390003E-2</v>
      </c>
      <c r="AB12" s="12">
        <v>0.28055716783130003</v>
      </c>
      <c r="AC12" s="12">
        <v>7.8161952845250002E-2</v>
      </c>
      <c r="AD12" s="12">
        <v>0.20760447442960001</v>
      </c>
      <c r="AE12" s="12">
        <v>5.6140606193190001E-2</v>
      </c>
      <c r="AF12" s="12">
        <v>3.9230207292439999E-2</v>
      </c>
      <c r="AG12" s="12">
        <v>0.1880707190376</v>
      </c>
      <c r="AH12" s="12">
        <v>0.24168118583189999</v>
      </c>
      <c r="AI12" s="12">
        <v>0</v>
      </c>
      <c r="AJ12" s="12">
        <v>0.1161630667939</v>
      </c>
      <c r="AK12" s="12">
        <v>0.31197281314070002</v>
      </c>
      <c r="AL12" s="12">
        <v>6.9433207195810004E-2</v>
      </c>
      <c r="AM12" s="8"/>
    </row>
    <row r="13" spans="1:39" x14ac:dyDescent="0.2">
      <c r="A13" s="20"/>
      <c r="B13" s="20"/>
      <c r="C13" s="20"/>
      <c r="D13" s="13">
        <v>104</v>
      </c>
      <c r="E13" s="13">
        <v>25</v>
      </c>
      <c r="F13" s="13">
        <v>33</v>
      </c>
      <c r="G13" s="13">
        <v>26</v>
      </c>
      <c r="H13" s="13">
        <v>20</v>
      </c>
      <c r="I13" s="13">
        <v>3</v>
      </c>
      <c r="J13" s="13">
        <v>11</v>
      </c>
      <c r="K13" s="13">
        <v>13</v>
      </c>
      <c r="L13" s="13">
        <v>14</v>
      </c>
      <c r="M13" s="13">
        <v>52</v>
      </c>
      <c r="N13" s="13">
        <v>27</v>
      </c>
      <c r="O13" s="13">
        <v>69</v>
      </c>
      <c r="P13" s="13">
        <v>42</v>
      </c>
      <c r="Q13" s="13">
        <v>11</v>
      </c>
      <c r="R13" s="13">
        <v>16</v>
      </c>
      <c r="S13" s="13">
        <v>17</v>
      </c>
      <c r="T13" s="13">
        <v>8</v>
      </c>
      <c r="U13" s="13">
        <v>2</v>
      </c>
      <c r="V13" s="13">
        <v>8</v>
      </c>
      <c r="W13" s="13">
        <v>46</v>
      </c>
      <c r="X13" s="13">
        <v>27</v>
      </c>
      <c r="Y13" s="13">
        <v>8</v>
      </c>
      <c r="Z13" s="13">
        <v>10</v>
      </c>
      <c r="AA13" s="13">
        <v>4</v>
      </c>
      <c r="AB13" s="13">
        <v>3</v>
      </c>
      <c r="AC13" s="13">
        <v>40</v>
      </c>
      <c r="AD13" s="13">
        <v>14</v>
      </c>
      <c r="AE13" s="13">
        <v>1</v>
      </c>
      <c r="AF13" s="13">
        <v>3</v>
      </c>
      <c r="AG13" s="13">
        <v>13</v>
      </c>
      <c r="AH13" s="13">
        <v>5</v>
      </c>
      <c r="AI13" s="13">
        <v>0</v>
      </c>
      <c r="AJ13" s="13">
        <v>2</v>
      </c>
      <c r="AK13" s="13">
        <v>1</v>
      </c>
      <c r="AL13" s="13">
        <v>25</v>
      </c>
      <c r="AM13" s="8"/>
    </row>
    <row r="14" spans="1:39" x14ac:dyDescent="0.2">
      <c r="A14" s="20"/>
      <c r="B14" s="20"/>
      <c r="C14" s="20"/>
      <c r="D14" s="14" t="s">
        <v>83</v>
      </c>
      <c r="E14" s="14"/>
      <c r="F14" s="14"/>
      <c r="G14" s="14"/>
      <c r="H14" s="14"/>
      <c r="I14" s="14"/>
      <c r="J14" s="14"/>
      <c r="K14" s="14"/>
      <c r="L14" s="14"/>
      <c r="M14" s="15" t="s">
        <v>196</v>
      </c>
      <c r="N14" s="14"/>
      <c r="O14" s="14"/>
      <c r="P14" s="15" t="s">
        <v>266</v>
      </c>
      <c r="Q14" s="14"/>
      <c r="R14" s="14"/>
      <c r="S14" s="14"/>
      <c r="T14" s="14"/>
      <c r="U14" s="14"/>
      <c r="V14" s="14"/>
      <c r="W14" s="15" t="s">
        <v>267</v>
      </c>
      <c r="X14" s="14"/>
      <c r="Y14" s="14"/>
      <c r="Z14" s="14"/>
      <c r="AA14" s="14"/>
      <c r="AB14" s="15" t="s">
        <v>177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8"/>
    </row>
    <row r="15" spans="1:39" x14ac:dyDescent="0.2">
      <c r="A15" s="22"/>
      <c r="B15" s="22"/>
      <c r="C15" s="19" t="s">
        <v>29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  <c r="AF15" s="12">
        <v>1</v>
      </c>
      <c r="AG15" s="12">
        <v>1</v>
      </c>
      <c r="AH15" s="12">
        <v>1</v>
      </c>
      <c r="AI15" s="12">
        <v>1</v>
      </c>
      <c r="AJ15" s="12">
        <v>1</v>
      </c>
      <c r="AK15" s="12">
        <v>1</v>
      </c>
      <c r="AL15" s="12">
        <v>1</v>
      </c>
      <c r="AM15" s="8"/>
    </row>
    <row r="16" spans="1:39" x14ac:dyDescent="0.2">
      <c r="A16" s="20"/>
      <c r="B16" s="20"/>
      <c r="C16" s="20"/>
      <c r="D16" s="13">
        <v>927</v>
      </c>
      <c r="E16" s="13">
        <v>196</v>
      </c>
      <c r="F16" s="13">
        <v>258</v>
      </c>
      <c r="G16" s="13">
        <v>225</v>
      </c>
      <c r="H16" s="13">
        <v>248</v>
      </c>
      <c r="I16" s="13">
        <v>88</v>
      </c>
      <c r="J16" s="13">
        <v>136</v>
      </c>
      <c r="K16" s="13">
        <v>136</v>
      </c>
      <c r="L16" s="13">
        <v>192</v>
      </c>
      <c r="M16" s="13">
        <v>287</v>
      </c>
      <c r="N16" s="13">
        <v>365</v>
      </c>
      <c r="O16" s="13">
        <v>500</v>
      </c>
      <c r="P16" s="13">
        <v>233</v>
      </c>
      <c r="Q16" s="13">
        <v>99</v>
      </c>
      <c r="R16" s="13">
        <v>123</v>
      </c>
      <c r="S16" s="13">
        <v>207</v>
      </c>
      <c r="T16" s="13">
        <v>107</v>
      </c>
      <c r="U16" s="13">
        <v>34</v>
      </c>
      <c r="V16" s="13">
        <v>124</v>
      </c>
      <c r="W16" s="13">
        <v>231</v>
      </c>
      <c r="X16" s="13">
        <v>247</v>
      </c>
      <c r="Y16" s="13">
        <v>146</v>
      </c>
      <c r="Z16" s="13">
        <v>170</v>
      </c>
      <c r="AA16" s="13">
        <v>67</v>
      </c>
      <c r="AB16" s="13">
        <v>12</v>
      </c>
      <c r="AC16" s="13">
        <v>383</v>
      </c>
      <c r="AD16" s="13">
        <v>99</v>
      </c>
      <c r="AE16" s="13">
        <v>19</v>
      </c>
      <c r="AF16" s="13">
        <v>44</v>
      </c>
      <c r="AG16" s="13">
        <v>58</v>
      </c>
      <c r="AH16" s="13">
        <v>19</v>
      </c>
      <c r="AI16" s="13">
        <v>4</v>
      </c>
      <c r="AJ16" s="13">
        <v>13</v>
      </c>
      <c r="AK16" s="13">
        <v>5</v>
      </c>
      <c r="AL16" s="13">
        <v>283</v>
      </c>
      <c r="AM16" s="8"/>
    </row>
    <row r="17" spans="1:39" x14ac:dyDescent="0.2">
      <c r="A17" s="20"/>
      <c r="B17" s="20"/>
      <c r="C17" s="20"/>
      <c r="D17" s="14" t="s">
        <v>83</v>
      </c>
      <c r="E17" s="14" t="s">
        <v>83</v>
      </c>
      <c r="F17" s="14" t="s">
        <v>83</v>
      </c>
      <c r="G17" s="14" t="s">
        <v>83</v>
      </c>
      <c r="H17" s="14" t="s">
        <v>83</v>
      </c>
      <c r="I17" s="14" t="s">
        <v>83</v>
      </c>
      <c r="J17" s="14" t="s">
        <v>83</v>
      </c>
      <c r="K17" s="14" t="s">
        <v>83</v>
      </c>
      <c r="L17" s="14" t="s">
        <v>83</v>
      </c>
      <c r="M17" s="14" t="s">
        <v>83</v>
      </c>
      <c r="N17" s="14" t="s">
        <v>83</v>
      </c>
      <c r="O17" s="14" t="s">
        <v>83</v>
      </c>
      <c r="P17" s="14" t="s">
        <v>83</v>
      </c>
      <c r="Q17" s="14" t="s">
        <v>83</v>
      </c>
      <c r="R17" s="14" t="s">
        <v>83</v>
      </c>
      <c r="S17" s="14" t="s">
        <v>83</v>
      </c>
      <c r="T17" s="14" t="s">
        <v>83</v>
      </c>
      <c r="U17" s="14" t="s">
        <v>83</v>
      </c>
      <c r="V17" s="14" t="s">
        <v>83</v>
      </c>
      <c r="W17" s="14" t="s">
        <v>83</v>
      </c>
      <c r="X17" s="14" t="s">
        <v>83</v>
      </c>
      <c r="Y17" s="14" t="s">
        <v>83</v>
      </c>
      <c r="Z17" s="14" t="s">
        <v>83</v>
      </c>
      <c r="AA17" s="14" t="s">
        <v>83</v>
      </c>
      <c r="AB17" s="14" t="s">
        <v>83</v>
      </c>
      <c r="AC17" s="14" t="s">
        <v>83</v>
      </c>
      <c r="AD17" s="14" t="s">
        <v>83</v>
      </c>
      <c r="AE17" s="14" t="s">
        <v>83</v>
      </c>
      <c r="AF17" s="14" t="s">
        <v>83</v>
      </c>
      <c r="AG17" s="14" t="s">
        <v>83</v>
      </c>
      <c r="AH17" s="14" t="s">
        <v>83</v>
      </c>
      <c r="AI17" s="14" t="s">
        <v>83</v>
      </c>
      <c r="AJ17" s="14" t="s">
        <v>83</v>
      </c>
      <c r="AK17" s="14" t="s">
        <v>83</v>
      </c>
      <c r="AL17" s="14" t="s">
        <v>83</v>
      </c>
      <c r="AM17" s="8"/>
    </row>
    <row r="18" spans="1:39" x14ac:dyDescent="0.2">
      <c r="A18" s="22"/>
      <c r="B18" s="19" t="s">
        <v>268</v>
      </c>
      <c r="C18" s="19" t="s">
        <v>251</v>
      </c>
      <c r="D18" s="12">
        <v>0.74278767042179994</v>
      </c>
      <c r="E18" s="12">
        <v>0.69992499180470003</v>
      </c>
      <c r="F18" s="12">
        <v>0.75688693531119999</v>
      </c>
      <c r="G18" s="12">
        <v>0.70978092031840001</v>
      </c>
      <c r="H18" s="12">
        <v>0.79300399911089992</v>
      </c>
      <c r="I18" s="12">
        <v>0.79825547384499995</v>
      </c>
      <c r="J18" s="12">
        <v>0.76500942181919995</v>
      </c>
      <c r="K18" s="12">
        <v>0.79882100263110001</v>
      </c>
      <c r="L18" s="12">
        <v>0.78575296373270009</v>
      </c>
      <c r="M18" s="12">
        <v>0.62510770876480004</v>
      </c>
      <c r="N18" s="12">
        <v>0.73718001382870002</v>
      </c>
      <c r="O18" s="12">
        <v>0.75073182414179995</v>
      </c>
      <c r="P18" s="12">
        <v>0.65845170773119999</v>
      </c>
      <c r="Q18" s="12">
        <v>0.71484577381050007</v>
      </c>
      <c r="R18" s="12">
        <v>0.77034433795419999</v>
      </c>
      <c r="S18" s="12">
        <v>0.81430137455210005</v>
      </c>
      <c r="T18" s="12">
        <v>0.78161546462179998</v>
      </c>
      <c r="U18" s="12">
        <v>0.7239822086940001</v>
      </c>
      <c r="V18" s="12">
        <v>0.74055981406569993</v>
      </c>
      <c r="W18" s="12">
        <v>0.64191229450319998</v>
      </c>
      <c r="X18" s="12">
        <v>0.75493384714719991</v>
      </c>
      <c r="Y18" s="12">
        <v>0.83399705941019997</v>
      </c>
      <c r="Z18" s="12">
        <v>0.80059692490250001</v>
      </c>
      <c r="AA18" s="12">
        <v>0.69232133993199996</v>
      </c>
      <c r="AB18" s="12">
        <v>0.70983265289380004</v>
      </c>
      <c r="AC18" s="12">
        <v>0.75348375095159992</v>
      </c>
      <c r="AD18" s="12">
        <v>0.77615499706839997</v>
      </c>
      <c r="AE18" s="12">
        <v>0.54035312613919995</v>
      </c>
      <c r="AF18" s="12">
        <v>0.7764610176558</v>
      </c>
      <c r="AG18" s="12">
        <v>0.67922939346299993</v>
      </c>
      <c r="AH18" s="12">
        <v>0.73111838834059995</v>
      </c>
      <c r="AI18" s="12">
        <v>0.2066599985756</v>
      </c>
      <c r="AJ18" s="12">
        <v>0.71042992916439995</v>
      </c>
      <c r="AK18" s="12">
        <v>0.93023255438350005</v>
      </c>
      <c r="AL18" s="12">
        <v>0.74762054204750006</v>
      </c>
      <c r="AM18" s="8"/>
    </row>
    <row r="19" spans="1:39" x14ac:dyDescent="0.2">
      <c r="A19" s="20"/>
      <c r="B19" s="20"/>
      <c r="C19" s="20"/>
      <c r="D19" s="13">
        <v>677</v>
      </c>
      <c r="E19" s="13">
        <v>137</v>
      </c>
      <c r="F19" s="13">
        <v>188</v>
      </c>
      <c r="G19" s="13">
        <v>163</v>
      </c>
      <c r="H19" s="13">
        <v>189</v>
      </c>
      <c r="I19" s="13">
        <v>71</v>
      </c>
      <c r="J19" s="13">
        <v>106</v>
      </c>
      <c r="K19" s="13">
        <v>112</v>
      </c>
      <c r="L19" s="13">
        <v>148</v>
      </c>
      <c r="M19" s="13">
        <v>184</v>
      </c>
      <c r="N19" s="13">
        <v>272</v>
      </c>
      <c r="O19" s="13">
        <v>364</v>
      </c>
      <c r="P19" s="13">
        <v>154</v>
      </c>
      <c r="Q19" s="13">
        <v>69</v>
      </c>
      <c r="R19" s="13">
        <v>89</v>
      </c>
      <c r="S19" s="13">
        <v>157</v>
      </c>
      <c r="T19" s="13">
        <v>84</v>
      </c>
      <c r="U19" s="13">
        <v>25</v>
      </c>
      <c r="V19" s="13">
        <v>99</v>
      </c>
      <c r="W19" s="13">
        <v>144</v>
      </c>
      <c r="X19" s="13">
        <v>182</v>
      </c>
      <c r="Y19" s="13">
        <v>117</v>
      </c>
      <c r="Z19" s="13">
        <v>136</v>
      </c>
      <c r="AA19" s="13">
        <v>53</v>
      </c>
      <c r="AB19" s="13">
        <v>8</v>
      </c>
      <c r="AC19" s="13">
        <v>279</v>
      </c>
      <c r="AD19" s="13">
        <v>74</v>
      </c>
      <c r="AE19" s="13">
        <v>12</v>
      </c>
      <c r="AF19" s="13">
        <v>30</v>
      </c>
      <c r="AG19" s="13">
        <v>40</v>
      </c>
      <c r="AH19" s="13">
        <v>13</v>
      </c>
      <c r="AI19" s="13">
        <v>2</v>
      </c>
      <c r="AJ19" s="13">
        <v>10</v>
      </c>
      <c r="AK19" s="13">
        <v>4</v>
      </c>
      <c r="AL19" s="13">
        <v>213</v>
      </c>
      <c r="AM19" s="8"/>
    </row>
    <row r="20" spans="1:39" x14ac:dyDescent="0.2">
      <c r="A20" s="20"/>
      <c r="B20" s="20"/>
      <c r="C20" s="20"/>
      <c r="D20" s="14" t="s">
        <v>83</v>
      </c>
      <c r="E20" s="14"/>
      <c r="F20" s="14"/>
      <c r="G20" s="14"/>
      <c r="H20" s="14"/>
      <c r="I20" s="14"/>
      <c r="J20" s="14"/>
      <c r="K20" s="14"/>
      <c r="L20" s="15" t="s">
        <v>111</v>
      </c>
      <c r="M20" s="14"/>
      <c r="N20" s="14"/>
      <c r="O20" s="14"/>
      <c r="P20" s="14"/>
      <c r="Q20" s="14"/>
      <c r="R20" s="14"/>
      <c r="S20" s="15" t="s">
        <v>85</v>
      </c>
      <c r="T20" s="14"/>
      <c r="U20" s="14"/>
      <c r="V20" s="14"/>
      <c r="W20" s="14"/>
      <c r="X20" s="14"/>
      <c r="Y20" s="15" t="s">
        <v>85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8"/>
    </row>
    <row r="21" spans="1:39" x14ac:dyDescent="0.2">
      <c r="A21" s="22"/>
      <c r="B21" s="22"/>
      <c r="C21" s="19" t="s">
        <v>254</v>
      </c>
      <c r="D21" s="12">
        <v>0.19927498590170001</v>
      </c>
      <c r="E21" s="12">
        <v>0.21215040743460001</v>
      </c>
      <c r="F21" s="12">
        <v>0.1839059312511</v>
      </c>
      <c r="G21" s="12">
        <v>0.2356436925606</v>
      </c>
      <c r="H21" s="12">
        <v>0.17118881967159999</v>
      </c>
      <c r="I21" s="12">
        <v>0.12779380313399999</v>
      </c>
      <c r="J21" s="12">
        <v>0.20114593105709999</v>
      </c>
      <c r="K21" s="12">
        <v>0.1863785525992</v>
      </c>
      <c r="L21" s="12">
        <v>0.17307725504339999</v>
      </c>
      <c r="M21" s="12">
        <v>0.27110166084339998</v>
      </c>
      <c r="N21" s="12">
        <v>0.18434326142419999</v>
      </c>
      <c r="O21" s="12">
        <v>0.2057127550573</v>
      </c>
      <c r="P21" s="12">
        <v>0.2632130423231</v>
      </c>
      <c r="Q21" s="12">
        <v>0.22512580230189999</v>
      </c>
      <c r="R21" s="12">
        <v>0.2025723110979</v>
      </c>
      <c r="S21" s="12">
        <v>0.14938885169919999</v>
      </c>
      <c r="T21" s="12">
        <v>0.162614228325</v>
      </c>
      <c r="U21" s="12">
        <v>0.13229530427710001</v>
      </c>
      <c r="V21" s="12">
        <v>0.20396049993269999</v>
      </c>
      <c r="W21" s="12">
        <v>0.26764480328349999</v>
      </c>
      <c r="X21" s="12">
        <v>0.1993378402847</v>
      </c>
      <c r="Y21" s="12">
        <v>0.13225022617830001</v>
      </c>
      <c r="Z21" s="12">
        <v>0.1314323656004</v>
      </c>
      <c r="AA21" s="12">
        <v>0.25669485147370003</v>
      </c>
      <c r="AB21" s="12">
        <v>0.29016734710620001</v>
      </c>
      <c r="AC21" s="12">
        <v>0.2023442741881</v>
      </c>
      <c r="AD21" s="12">
        <v>0.1331717428501</v>
      </c>
      <c r="AE21" s="12">
        <v>0.35454119397529998</v>
      </c>
      <c r="AF21" s="12">
        <v>0.17896573960789999</v>
      </c>
      <c r="AG21" s="12">
        <v>0.21087112002139999</v>
      </c>
      <c r="AH21" s="12">
        <v>0.20258008207190001</v>
      </c>
      <c r="AI21" s="12">
        <v>0.79334000142440009</v>
      </c>
      <c r="AJ21" s="12">
        <v>0.22661132956390001</v>
      </c>
      <c r="AK21" s="12">
        <v>0</v>
      </c>
      <c r="AL21" s="12">
        <v>0.1961209959595</v>
      </c>
      <c r="AM21" s="8"/>
    </row>
    <row r="22" spans="1:39" x14ac:dyDescent="0.2">
      <c r="A22" s="20"/>
      <c r="B22" s="20"/>
      <c r="C22" s="20"/>
      <c r="D22" s="13">
        <v>196</v>
      </c>
      <c r="E22" s="13">
        <v>47</v>
      </c>
      <c r="F22" s="13">
        <v>50</v>
      </c>
      <c r="G22" s="13">
        <v>53</v>
      </c>
      <c r="H22" s="13">
        <v>46</v>
      </c>
      <c r="I22" s="13">
        <v>11</v>
      </c>
      <c r="J22" s="13">
        <v>25</v>
      </c>
      <c r="K22" s="13">
        <v>20</v>
      </c>
      <c r="L22" s="13">
        <v>37</v>
      </c>
      <c r="M22" s="13">
        <v>78</v>
      </c>
      <c r="N22" s="13">
        <v>73</v>
      </c>
      <c r="O22" s="13">
        <v>107</v>
      </c>
      <c r="P22" s="13">
        <v>64</v>
      </c>
      <c r="Q22" s="13">
        <v>26</v>
      </c>
      <c r="R22" s="13">
        <v>29</v>
      </c>
      <c r="S22" s="13">
        <v>37</v>
      </c>
      <c r="T22" s="13">
        <v>17</v>
      </c>
      <c r="U22" s="13">
        <v>6</v>
      </c>
      <c r="V22" s="13">
        <v>17</v>
      </c>
      <c r="W22" s="13">
        <v>68</v>
      </c>
      <c r="X22" s="13">
        <v>55</v>
      </c>
      <c r="Y22" s="13">
        <v>21</v>
      </c>
      <c r="Z22" s="13">
        <v>25</v>
      </c>
      <c r="AA22" s="13">
        <v>11</v>
      </c>
      <c r="AB22" s="13">
        <v>3</v>
      </c>
      <c r="AC22" s="13">
        <v>90</v>
      </c>
      <c r="AD22" s="13">
        <v>20</v>
      </c>
      <c r="AE22" s="13">
        <v>5</v>
      </c>
      <c r="AF22" s="13">
        <v>10</v>
      </c>
      <c r="AG22" s="13">
        <v>11</v>
      </c>
      <c r="AH22" s="13">
        <v>5</v>
      </c>
      <c r="AI22" s="13">
        <v>2</v>
      </c>
      <c r="AJ22" s="13">
        <v>2</v>
      </c>
      <c r="AK22" s="13">
        <v>0</v>
      </c>
      <c r="AL22" s="13">
        <v>51</v>
      </c>
      <c r="AM22" s="8"/>
    </row>
    <row r="23" spans="1:39" x14ac:dyDescent="0.2">
      <c r="A23" s="20"/>
      <c r="B23" s="20"/>
      <c r="C23" s="20"/>
      <c r="D23" s="14" t="s">
        <v>83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5" t="s">
        <v>95</v>
      </c>
      <c r="AJ23" s="14"/>
      <c r="AK23" s="14"/>
      <c r="AL23" s="14"/>
      <c r="AM23" s="8"/>
    </row>
    <row r="24" spans="1:39" x14ac:dyDescent="0.2">
      <c r="A24" s="22"/>
      <c r="B24" s="22"/>
      <c r="C24" s="19" t="s">
        <v>265</v>
      </c>
      <c r="D24" s="12">
        <v>5.7937343676520002E-2</v>
      </c>
      <c r="E24" s="12">
        <v>8.7924600760690003E-2</v>
      </c>
      <c r="F24" s="12">
        <v>5.9207133437679998E-2</v>
      </c>
      <c r="G24" s="12">
        <v>5.457538712104E-2</v>
      </c>
      <c r="H24" s="12">
        <v>3.5807181217470001E-2</v>
      </c>
      <c r="I24" s="12">
        <v>7.3950723021050005E-2</v>
      </c>
      <c r="J24" s="12">
        <v>3.3844647123709999E-2</v>
      </c>
      <c r="K24" s="12">
        <v>1.480044476968E-2</v>
      </c>
      <c r="L24" s="12">
        <v>4.1169781223849997E-2</v>
      </c>
      <c r="M24" s="12">
        <v>0.1037906303918</v>
      </c>
      <c r="N24" s="12">
        <v>7.8476724747100005E-2</v>
      </c>
      <c r="O24" s="12">
        <v>4.3555420800920001E-2</v>
      </c>
      <c r="P24" s="12">
        <v>7.8335249945639993E-2</v>
      </c>
      <c r="Q24" s="12">
        <v>6.0028423887659998E-2</v>
      </c>
      <c r="R24" s="12">
        <v>2.708335094791E-2</v>
      </c>
      <c r="S24" s="12">
        <v>3.6309773748729998E-2</v>
      </c>
      <c r="T24" s="12">
        <v>5.577030705325E-2</v>
      </c>
      <c r="U24" s="12">
        <v>0.1437224870289</v>
      </c>
      <c r="V24" s="12">
        <v>5.5479686001589999E-2</v>
      </c>
      <c r="W24" s="12">
        <v>9.0442902213370008E-2</v>
      </c>
      <c r="X24" s="12">
        <v>4.5728312568149999E-2</v>
      </c>
      <c r="Y24" s="12">
        <v>3.3752714411429997E-2</v>
      </c>
      <c r="Z24" s="12">
        <v>6.797070949714E-2</v>
      </c>
      <c r="AA24" s="12">
        <v>5.0983808594350012E-2</v>
      </c>
      <c r="AB24" s="12">
        <v>0</v>
      </c>
      <c r="AC24" s="12">
        <v>4.4171974860240007E-2</v>
      </c>
      <c r="AD24" s="12">
        <v>9.0673260081489987E-2</v>
      </c>
      <c r="AE24" s="12">
        <v>0.1051056798855</v>
      </c>
      <c r="AF24" s="12">
        <v>4.4573242736389997E-2</v>
      </c>
      <c r="AG24" s="12">
        <v>0.10989948651549999</v>
      </c>
      <c r="AH24" s="12">
        <v>6.6301529587509997E-2</v>
      </c>
      <c r="AI24" s="12">
        <v>0</v>
      </c>
      <c r="AJ24" s="12">
        <v>6.2958741271649993E-2</v>
      </c>
      <c r="AK24" s="12">
        <v>6.9767445616460005E-2</v>
      </c>
      <c r="AL24" s="12">
        <v>5.6258461992960002E-2</v>
      </c>
      <c r="AM24" s="8"/>
    </row>
    <row r="25" spans="1:39" x14ac:dyDescent="0.2">
      <c r="A25" s="20"/>
      <c r="B25" s="20"/>
      <c r="C25" s="20"/>
      <c r="D25" s="13">
        <v>49</v>
      </c>
      <c r="E25" s="13">
        <v>11</v>
      </c>
      <c r="F25" s="13">
        <v>18</v>
      </c>
      <c r="G25" s="13">
        <v>8</v>
      </c>
      <c r="H25" s="13">
        <v>12</v>
      </c>
      <c r="I25" s="13">
        <v>6</v>
      </c>
      <c r="J25" s="13">
        <v>5</v>
      </c>
      <c r="K25" s="13">
        <v>3</v>
      </c>
      <c r="L25" s="13">
        <v>7</v>
      </c>
      <c r="M25" s="13">
        <v>23</v>
      </c>
      <c r="N25" s="13">
        <v>19</v>
      </c>
      <c r="O25" s="13">
        <v>28</v>
      </c>
      <c r="P25" s="13">
        <v>15</v>
      </c>
      <c r="Q25" s="13">
        <v>3</v>
      </c>
      <c r="R25" s="13">
        <v>4</v>
      </c>
      <c r="S25" s="13">
        <v>10</v>
      </c>
      <c r="T25" s="13">
        <v>6</v>
      </c>
      <c r="U25" s="13">
        <v>3</v>
      </c>
      <c r="V25" s="13">
        <v>8</v>
      </c>
      <c r="W25" s="13">
        <v>17</v>
      </c>
      <c r="X25" s="13">
        <v>10</v>
      </c>
      <c r="Y25" s="13">
        <v>8</v>
      </c>
      <c r="Z25" s="13">
        <v>9</v>
      </c>
      <c r="AA25" s="13">
        <v>3</v>
      </c>
      <c r="AB25" s="13">
        <v>0</v>
      </c>
      <c r="AC25" s="13">
        <v>14</v>
      </c>
      <c r="AD25" s="13">
        <v>4</v>
      </c>
      <c r="AE25" s="13">
        <v>2</v>
      </c>
      <c r="AF25" s="13">
        <v>3</v>
      </c>
      <c r="AG25" s="13">
        <v>7</v>
      </c>
      <c r="AH25" s="13">
        <v>1</v>
      </c>
      <c r="AI25" s="13">
        <v>0</v>
      </c>
      <c r="AJ25" s="13">
        <v>1</v>
      </c>
      <c r="AK25" s="13">
        <v>1</v>
      </c>
      <c r="AL25" s="13">
        <v>16</v>
      </c>
      <c r="AM25" s="8"/>
    </row>
    <row r="26" spans="1:39" x14ac:dyDescent="0.2">
      <c r="A26" s="20"/>
      <c r="B26" s="20"/>
      <c r="C26" s="20"/>
      <c r="D26" s="14" t="s">
        <v>83</v>
      </c>
      <c r="E26" s="14"/>
      <c r="F26" s="14"/>
      <c r="G26" s="14"/>
      <c r="H26" s="14"/>
      <c r="I26" s="14"/>
      <c r="J26" s="14"/>
      <c r="K26" s="14"/>
      <c r="L26" s="14"/>
      <c r="M26" s="15" t="s">
        <v>151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8"/>
    </row>
    <row r="27" spans="1:39" x14ac:dyDescent="0.2">
      <c r="A27" s="22"/>
      <c r="B27" s="22"/>
      <c r="C27" s="19" t="s">
        <v>29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  <c r="AF27" s="12">
        <v>1</v>
      </c>
      <c r="AG27" s="12">
        <v>1</v>
      </c>
      <c r="AH27" s="12">
        <v>1</v>
      </c>
      <c r="AI27" s="12">
        <v>1</v>
      </c>
      <c r="AJ27" s="12">
        <v>1</v>
      </c>
      <c r="AK27" s="12">
        <v>1</v>
      </c>
      <c r="AL27" s="12">
        <v>1</v>
      </c>
      <c r="AM27" s="8"/>
    </row>
    <row r="28" spans="1:39" x14ac:dyDescent="0.2">
      <c r="A28" s="20"/>
      <c r="B28" s="20"/>
      <c r="C28" s="20"/>
      <c r="D28" s="13">
        <v>922</v>
      </c>
      <c r="E28" s="13">
        <v>195</v>
      </c>
      <c r="F28" s="13">
        <v>256</v>
      </c>
      <c r="G28" s="13">
        <v>224</v>
      </c>
      <c r="H28" s="13">
        <v>247</v>
      </c>
      <c r="I28" s="13">
        <v>88</v>
      </c>
      <c r="J28" s="13">
        <v>136</v>
      </c>
      <c r="K28" s="13">
        <v>135</v>
      </c>
      <c r="L28" s="13">
        <v>192</v>
      </c>
      <c r="M28" s="13">
        <v>285</v>
      </c>
      <c r="N28" s="13">
        <v>364</v>
      </c>
      <c r="O28" s="13">
        <v>499</v>
      </c>
      <c r="P28" s="13">
        <v>233</v>
      </c>
      <c r="Q28" s="13">
        <v>98</v>
      </c>
      <c r="R28" s="13">
        <v>122</v>
      </c>
      <c r="S28" s="13">
        <v>204</v>
      </c>
      <c r="T28" s="13">
        <v>107</v>
      </c>
      <c r="U28" s="13">
        <v>34</v>
      </c>
      <c r="V28" s="13">
        <v>124</v>
      </c>
      <c r="W28" s="13">
        <v>229</v>
      </c>
      <c r="X28" s="13">
        <v>247</v>
      </c>
      <c r="Y28" s="13">
        <v>146</v>
      </c>
      <c r="Z28" s="13">
        <v>170</v>
      </c>
      <c r="AA28" s="13">
        <v>67</v>
      </c>
      <c r="AB28" s="13">
        <v>11</v>
      </c>
      <c r="AC28" s="13">
        <v>383</v>
      </c>
      <c r="AD28" s="13">
        <v>98</v>
      </c>
      <c r="AE28" s="13">
        <v>19</v>
      </c>
      <c r="AF28" s="13">
        <v>43</v>
      </c>
      <c r="AG28" s="13">
        <v>58</v>
      </c>
      <c r="AH28" s="13">
        <v>19</v>
      </c>
      <c r="AI28" s="13">
        <v>4</v>
      </c>
      <c r="AJ28" s="13">
        <v>13</v>
      </c>
      <c r="AK28" s="13">
        <v>5</v>
      </c>
      <c r="AL28" s="13">
        <v>280</v>
      </c>
      <c r="AM28" s="8"/>
    </row>
    <row r="29" spans="1:39" x14ac:dyDescent="0.2">
      <c r="A29" s="20"/>
      <c r="B29" s="20"/>
      <c r="C29" s="20"/>
      <c r="D29" s="14" t="s">
        <v>83</v>
      </c>
      <c r="E29" s="14" t="s">
        <v>83</v>
      </c>
      <c r="F29" s="14" t="s">
        <v>83</v>
      </c>
      <c r="G29" s="14" t="s">
        <v>83</v>
      </c>
      <c r="H29" s="14" t="s">
        <v>83</v>
      </c>
      <c r="I29" s="14" t="s">
        <v>83</v>
      </c>
      <c r="J29" s="14" t="s">
        <v>83</v>
      </c>
      <c r="K29" s="14" t="s">
        <v>83</v>
      </c>
      <c r="L29" s="14" t="s">
        <v>83</v>
      </c>
      <c r="M29" s="14" t="s">
        <v>83</v>
      </c>
      <c r="N29" s="14" t="s">
        <v>83</v>
      </c>
      <c r="O29" s="14" t="s">
        <v>83</v>
      </c>
      <c r="P29" s="14" t="s">
        <v>83</v>
      </c>
      <c r="Q29" s="14" t="s">
        <v>83</v>
      </c>
      <c r="R29" s="14" t="s">
        <v>83</v>
      </c>
      <c r="S29" s="14" t="s">
        <v>83</v>
      </c>
      <c r="T29" s="14" t="s">
        <v>83</v>
      </c>
      <c r="U29" s="14" t="s">
        <v>83</v>
      </c>
      <c r="V29" s="14" t="s">
        <v>83</v>
      </c>
      <c r="W29" s="14" t="s">
        <v>83</v>
      </c>
      <c r="X29" s="14" t="s">
        <v>83</v>
      </c>
      <c r="Y29" s="14" t="s">
        <v>83</v>
      </c>
      <c r="Z29" s="14" t="s">
        <v>83</v>
      </c>
      <c r="AA29" s="14" t="s">
        <v>83</v>
      </c>
      <c r="AB29" s="14" t="s">
        <v>83</v>
      </c>
      <c r="AC29" s="14" t="s">
        <v>83</v>
      </c>
      <c r="AD29" s="14" t="s">
        <v>83</v>
      </c>
      <c r="AE29" s="14" t="s">
        <v>83</v>
      </c>
      <c r="AF29" s="14" t="s">
        <v>83</v>
      </c>
      <c r="AG29" s="14" t="s">
        <v>83</v>
      </c>
      <c r="AH29" s="14" t="s">
        <v>83</v>
      </c>
      <c r="AI29" s="14" t="s">
        <v>83</v>
      </c>
      <c r="AJ29" s="14" t="s">
        <v>83</v>
      </c>
      <c r="AK29" s="14" t="s">
        <v>83</v>
      </c>
      <c r="AL29" s="14" t="s">
        <v>83</v>
      </c>
      <c r="AM29" s="8"/>
    </row>
    <row r="30" spans="1:39" x14ac:dyDescent="0.2">
      <c r="A30" s="22"/>
      <c r="B30" s="19" t="s">
        <v>269</v>
      </c>
      <c r="C30" s="19" t="s">
        <v>251</v>
      </c>
      <c r="D30" s="12">
        <v>0.23107771590439999</v>
      </c>
      <c r="E30" s="12">
        <v>0.2324127525228</v>
      </c>
      <c r="F30" s="12">
        <v>0.25329933693869999</v>
      </c>
      <c r="G30" s="12">
        <v>0.23156760340390001</v>
      </c>
      <c r="H30" s="12">
        <v>0.20698140186309999</v>
      </c>
      <c r="I30" s="12">
        <v>0.1490159651046</v>
      </c>
      <c r="J30" s="12">
        <v>0.15263277508129999</v>
      </c>
      <c r="K30" s="12">
        <v>0.14906555167829999</v>
      </c>
      <c r="L30" s="12">
        <v>0.36609747142530003</v>
      </c>
      <c r="M30" s="12">
        <v>0.30240030658240002</v>
      </c>
      <c r="N30" s="12">
        <v>0.20860836717430001</v>
      </c>
      <c r="O30" s="12">
        <v>0.23930297348349999</v>
      </c>
      <c r="P30" s="12">
        <v>0.23995646827450001</v>
      </c>
      <c r="Q30" s="12">
        <v>0.22264527903260001</v>
      </c>
      <c r="R30" s="12">
        <v>0.2105819429453</v>
      </c>
      <c r="S30" s="12">
        <v>0.23588253791909999</v>
      </c>
      <c r="T30" s="12">
        <v>0.25962679623169999</v>
      </c>
      <c r="U30" s="12">
        <v>0.16133805791979999</v>
      </c>
      <c r="V30" s="12">
        <v>0.23193634501589999</v>
      </c>
      <c r="W30" s="12">
        <v>0.17400412360940001</v>
      </c>
      <c r="X30" s="12">
        <v>0.25071702557300002</v>
      </c>
      <c r="Y30" s="12">
        <v>0.25452055459110001</v>
      </c>
      <c r="Z30" s="12">
        <v>0.2490316369676</v>
      </c>
      <c r="AA30" s="12">
        <v>0.15283505126569999</v>
      </c>
      <c r="AB30" s="12">
        <v>0.18819603778790001</v>
      </c>
      <c r="AC30" s="12">
        <v>0.21108304688890001</v>
      </c>
      <c r="AD30" s="12">
        <v>0.2248111309593</v>
      </c>
      <c r="AE30" s="12">
        <v>0.16662833092359999</v>
      </c>
      <c r="AF30" s="12">
        <v>0.23003298486500001</v>
      </c>
      <c r="AG30" s="12">
        <v>0.26433827776149998</v>
      </c>
      <c r="AH30" s="12">
        <v>0.24887311217550001</v>
      </c>
      <c r="AI30" s="12">
        <v>0.22691851248610001</v>
      </c>
      <c r="AJ30" s="12">
        <v>0.22968506490939999</v>
      </c>
      <c r="AK30" s="12">
        <v>0.43615229760640001</v>
      </c>
      <c r="AL30" s="12">
        <v>0.25633778717549999</v>
      </c>
      <c r="AM30" s="8"/>
    </row>
    <row r="31" spans="1:39" x14ac:dyDescent="0.2">
      <c r="A31" s="20"/>
      <c r="B31" s="20"/>
      <c r="C31" s="20"/>
      <c r="D31" s="13">
        <v>228</v>
      </c>
      <c r="E31" s="13">
        <v>53</v>
      </c>
      <c r="F31" s="13">
        <v>64</v>
      </c>
      <c r="G31" s="13">
        <v>54</v>
      </c>
      <c r="H31" s="13">
        <v>57</v>
      </c>
      <c r="I31" s="13">
        <v>13</v>
      </c>
      <c r="J31" s="13">
        <v>20</v>
      </c>
      <c r="K31" s="13">
        <v>27</v>
      </c>
      <c r="L31" s="13">
        <v>59</v>
      </c>
      <c r="M31" s="13">
        <v>80</v>
      </c>
      <c r="N31" s="13">
        <v>87</v>
      </c>
      <c r="O31" s="13">
        <v>121</v>
      </c>
      <c r="P31" s="13">
        <v>58</v>
      </c>
      <c r="Q31" s="13">
        <v>17</v>
      </c>
      <c r="R31" s="13">
        <v>24</v>
      </c>
      <c r="S31" s="13">
        <v>55</v>
      </c>
      <c r="T31" s="13">
        <v>33</v>
      </c>
      <c r="U31" s="13">
        <v>10</v>
      </c>
      <c r="V31" s="13">
        <v>31</v>
      </c>
      <c r="W31" s="13">
        <v>46</v>
      </c>
      <c r="X31" s="13">
        <v>60</v>
      </c>
      <c r="Y31" s="13">
        <v>35</v>
      </c>
      <c r="Z31" s="13">
        <v>52</v>
      </c>
      <c r="AA31" s="13">
        <v>14</v>
      </c>
      <c r="AB31" s="13">
        <v>2</v>
      </c>
      <c r="AC31" s="13">
        <v>84</v>
      </c>
      <c r="AD31" s="13">
        <v>24</v>
      </c>
      <c r="AE31" s="13">
        <v>3</v>
      </c>
      <c r="AF31" s="13">
        <v>11</v>
      </c>
      <c r="AG31" s="13">
        <v>17</v>
      </c>
      <c r="AH31" s="13">
        <v>5</v>
      </c>
      <c r="AI31" s="13">
        <v>2</v>
      </c>
      <c r="AJ31" s="13">
        <v>2</v>
      </c>
      <c r="AK31" s="13">
        <v>2</v>
      </c>
      <c r="AL31" s="13">
        <v>78</v>
      </c>
      <c r="AM31" s="8"/>
    </row>
    <row r="32" spans="1:39" x14ac:dyDescent="0.2">
      <c r="A32" s="20"/>
      <c r="B32" s="20"/>
      <c r="C32" s="20"/>
      <c r="D32" s="14" t="s">
        <v>83</v>
      </c>
      <c r="E32" s="14"/>
      <c r="F32" s="14"/>
      <c r="G32" s="14"/>
      <c r="H32" s="14"/>
      <c r="I32" s="14"/>
      <c r="J32" s="14"/>
      <c r="K32" s="14"/>
      <c r="L32" s="15" t="s">
        <v>252</v>
      </c>
      <c r="M32" s="15" t="s">
        <v>151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8"/>
    </row>
    <row r="33" spans="1:39" x14ac:dyDescent="0.2">
      <c r="A33" s="22"/>
      <c r="B33" s="22"/>
      <c r="C33" s="19" t="s">
        <v>254</v>
      </c>
      <c r="D33" s="12">
        <v>0.65376755413569998</v>
      </c>
      <c r="E33" s="12">
        <v>0.63158290257159999</v>
      </c>
      <c r="F33" s="12"/>
      <c r="G33" s="12"/>
      <c r="H33" s="12">
        <v>0.69859654759720002</v>
      </c>
      <c r="I33" s="12">
        <v>0.68201785720889996</v>
      </c>
      <c r="J33" s="12">
        <v>0.68225032287819998</v>
      </c>
      <c r="K33" s="12">
        <v>0.75798273841820007</v>
      </c>
      <c r="L33" s="12">
        <v>0.54707923884300003</v>
      </c>
      <c r="M33" s="12">
        <v>0.62437881963380004</v>
      </c>
      <c r="N33" s="12">
        <v>0.6500941376385001</v>
      </c>
      <c r="O33" s="12">
        <v>0.66928978995890009</v>
      </c>
      <c r="P33" s="12">
        <v>0.60907974518240005</v>
      </c>
      <c r="Q33" s="12">
        <v>0.73539347528280008</v>
      </c>
      <c r="R33" s="12">
        <v>0.69993115911160009</v>
      </c>
      <c r="S33" s="12">
        <v>0.65498981844219994</v>
      </c>
      <c r="T33" s="12">
        <v>0.64989059698419993</v>
      </c>
      <c r="U33" s="12">
        <v>0.63929455843150007</v>
      </c>
      <c r="V33" s="12">
        <v>0.6228703299642</v>
      </c>
      <c r="W33" s="12">
        <v>0.6795914657348</v>
      </c>
      <c r="X33" s="12">
        <v>0.66743293812709992</v>
      </c>
      <c r="Y33" s="12">
        <v>0.64469970299169999</v>
      </c>
      <c r="Z33" s="12">
        <v>0.63282724159549997</v>
      </c>
      <c r="AA33" s="12">
        <v>0.63752062262539999</v>
      </c>
      <c r="AB33" s="12">
        <v>0.63614228672299999</v>
      </c>
      <c r="AC33" s="12">
        <v>0.67957183660200005</v>
      </c>
      <c r="AD33" s="12">
        <v>0.63254230581540005</v>
      </c>
      <c r="AE33" s="12">
        <v>0.74708444513320005</v>
      </c>
      <c r="AF33" s="12">
        <v>0.49256105350910001</v>
      </c>
      <c r="AG33" s="12">
        <v>0.6393838608397</v>
      </c>
      <c r="AH33" s="12">
        <v>0.75112688782449988</v>
      </c>
      <c r="AI33" s="12">
        <v>0.77308148751389993</v>
      </c>
      <c r="AJ33" s="12">
        <v>0.70735619381890003</v>
      </c>
      <c r="AK33" s="12">
        <v>0.56384770239360005</v>
      </c>
      <c r="AL33" s="12">
        <v>0.63452634789079998</v>
      </c>
      <c r="AM33" s="8"/>
    </row>
    <row r="34" spans="1:39" x14ac:dyDescent="0.2">
      <c r="A34" s="20"/>
      <c r="B34" s="20"/>
      <c r="C34" s="20"/>
      <c r="D34" s="13">
        <v>606</v>
      </c>
      <c r="E34" s="13">
        <v>126</v>
      </c>
      <c r="F34" s="13"/>
      <c r="G34" s="13">
        <v>143</v>
      </c>
      <c r="H34" s="13">
        <v>165</v>
      </c>
      <c r="I34" s="13">
        <v>60</v>
      </c>
      <c r="J34" s="13">
        <v>96</v>
      </c>
      <c r="K34" s="13">
        <v>93</v>
      </c>
      <c r="L34" s="13">
        <v>115</v>
      </c>
      <c r="M34" s="13">
        <v>188</v>
      </c>
      <c r="N34" s="13">
        <v>231</v>
      </c>
      <c r="O34" s="13">
        <v>338</v>
      </c>
      <c r="P34" s="13">
        <v>147</v>
      </c>
      <c r="Q34" s="13">
        <v>75</v>
      </c>
      <c r="R34" s="13">
        <v>93</v>
      </c>
      <c r="S34" s="13">
        <v>128</v>
      </c>
      <c r="T34" s="13">
        <v>68</v>
      </c>
      <c r="U34" s="13">
        <v>19</v>
      </c>
      <c r="V34" s="13">
        <v>76</v>
      </c>
      <c r="W34" s="13">
        <v>160</v>
      </c>
      <c r="X34" s="13">
        <v>166</v>
      </c>
      <c r="Y34" s="13">
        <v>98</v>
      </c>
      <c r="Z34" s="13">
        <v>99</v>
      </c>
      <c r="AA34" s="13">
        <v>42</v>
      </c>
      <c r="AB34" s="13">
        <v>8</v>
      </c>
      <c r="AC34" s="13">
        <v>261</v>
      </c>
      <c r="AD34" s="13">
        <v>62</v>
      </c>
      <c r="AE34" s="13">
        <v>14</v>
      </c>
      <c r="AF34" s="13">
        <v>22</v>
      </c>
      <c r="AG34" s="13">
        <v>36</v>
      </c>
      <c r="AH34" s="13">
        <v>14</v>
      </c>
      <c r="AI34" s="13">
        <v>2</v>
      </c>
      <c r="AJ34" s="13">
        <v>10</v>
      </c>
      <c r="AK34" s="13">
        <v>3</v>
      </c>
      <c r="AL34" s="13">
        <v>182</v>
      </c>
      <c r="AM34" s="8"/>
    </row>
    <row r="35" spans="1:39" x14ac:dyDescent="0.2">
      <c r="A35" s="20"/>
      <c r="B35" s="20"/>
      <c r="C35" s="20"/>
      <c r="D35" s="14" t="s">
        <v>83</v>
      </c>
      <c r="E35" s="14"/>
      <c r="F35" s="14"/>
      <c r="G35" s="14"/>
      <c r="H35" s="14"/>
      <c r="I35" s="14"/>
      <c r="J35" s="14"/>
      <c r="K35" s="15" t="s">
        <v>91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8"/>
    </row>
    <row r="36" spans="1:39" x14ac:dyDescent="0.2">
      <c r="A36" s="22"/>
      <c r="B36" s="22"/>
      <c r="C36" s="19" t="s">
        <v>265</v>
      </c>
      <c r="D36" s="12">
        <v>0.1151547299599</v>
      </c>
      <c r="E36" s="12">
        <v>0.13600434490560001</v>
      </c>
      <c r="F36" s="12">
        <v>8.123498689436999E-2</v>
      </c>
      <c r="G36" s="12">
        <v>0.15684260523919999</v>
      </c>
      <c r="H36" s="12">
        <v>9.4422050539739996E-2</v>
      </c>
      <c r="I36" s="12">
        <v>0.16896617768649999</v>
      </c>
      <c r="J36" s="12">
        <v>0.1651169020405</v>
      </c>
      <c r="K36" s="12">
        <v>9.2951709903550006E-2</v>
      </c>
      <c r="L36" s="12">
        <v>8.6823289731659994E-2</v>
      </c>
      <c r="M36" s="12">
        <v>7.3220873783879994E-2</v>
      </c>
      <c r="N36" s="12">
        <v>0.1412974951872</v>
      </c>
      <c r="O36" s="12">
        <v>9.1407236557590005E-2</v>
      </c>
      <c r="P36" s="12">
        <v>0.1509637865431</v>
      </c>
      <c r="Q36" s="12">
        <v>4.1961245684639999E-2</v>
      </c>
      <c r="R36" s="12">
        <v>8.9486897943119995E-2</v>
      </c>
      <c r="S36" s="12">
        <v>0.10912764363870001</v>
      </c>
      <c r="T36" s="12">
        <v>9.048260678412999E-2</v>
      </c>
      <c r="U36" s="12">
        <v>0.19936738364859999</v>
      </c>
      <c r="V36" s="12">
        <v>0.14519332502000001</v>
      </c>
      <c r="W36" s="12">
        <v>0.14640441065590001</v>
      </c>
      <c r="X36" s="12">
        <v>8.1850036299859999E-2</v>
      </c>
      <c r="Y36" s="12">
        <v>0.1007797424171</v>
      </c>
      <c r="Z36" s="12">
        <v>0.1181411214369</v>
      </c>
      <c r="AA36" s="12">
        <v>0.209644326109</v>
      </c>
      <c r="AB36" s="12">
        <v>0.1756616754892</v>
      </c>
      <c r="AC36" s="12">
        <v>0.1093451165091</v>
      </c>
      <c r="AD36" s="12">
        <v>0.1426465632253</v>
      </c>
      <c r="AE36" s="12">
        <v>8.62872239432E-2</v>
      </c>
      <c r="AF36" s="12">
        <v>0.27740596162589998</v>
      </c>
      <c r="AG36" s="12">
        <v>9.6277861398850001E-2</v>
      </c>
      <c r="AH36" s="12">
        <v>0</v>
      </c>
      <c r="AI36" s="12">
        <v>0</v>
      </c>
      <c r="AJ36" s="12">
        <v>6.2958741271649993E-2</v>
      </c>
      <c r="AK36" s="12">
        <v>0</v>
      </c>
      <c r="AL36" s="12">
        <v>0.10913586493379999</v>
      </c>
      <c r="AM36" s="8"/>
    </row>
    <row r="37" spans="1:39" x14ac:dyDescent="0.2">
      <c r="A37" s="20"/>
      <c r="B37" s="20"/>
      <c r="C37" s="20"/>
      <c r="D37" s="13">
        <v>92</v>
      </c>
      <c r="E37" s="13">
        <v>18</v>
      </c>
      <c r="F37" s="13">
        <v>21</v>
      </c>
      <c r="G37" s="13">
        <v>28</v>
      </c>
      <c r="H37" s="13">
        <v>25</v>
      </c>
      <c r="I37" s="13">
        <v>15</v>
      </c>
      <c r="J37" s="13">
        <v>20</v>
      </c>
      <c r="K37" s="13">
        <v>16</v>
      </c>
      <c r="L37" s="13">
        <v>18</v>
      </c>
      <c r="M37" s="13">
        <v>18</v>
      </c>
      <c r="N37" s="13">
        <v>47</v>
      </c>
      <c r="O37" s="13">
        <v>40</v>
      </c>
      <c r="P37" s="13">
        <v>28</v>
      </c>
      <c r="Q37" s="13">
        <v>6</v>
      </c>
      <c r="R37" s="13">
        <v>6</v>
      </c>
      <c r="S37" s="13">
        <v>23</v>
      </c>
      <c r="T37" s="13">
        <v>7</v>
      </c>
      <c r="U37" s="13">
        <v>5</v>
      </c>
      <c r="V37" s="13">
        <v>17</v>
      </c>
      <c r="W37" s="13">
        <v>24</v>
      </c>
      <c r="X37" s="13">
        <v>21</v>
      </c>
      <c r="Y37" s="13">
        <v>14</v>
      </c>
      <c r="Z37" s="13">
        <v>19</v>
      </c>
      <c r="AA37" s="13">
        <v>11</v>
      </c>
      <c r="AB37" s="13">
        <v>1</v>
      </c>
      <c r="AC37" s="13">
        <v>38</v>
      </c>
      <c r="AD37" s="13">
        <v>12</v>
      </c>
      <c r="AE37" s="13">
        <v>2</v>
      </c>
      <c r="AF37" s="13">
        <v>10</v>
      </c>
      <c r="AG37" s="13">
        <v>6</v>
      </c>
      <c r="AH37" s="13">
        <v>0</v>
      </c>
      <c r="AI37" s="13">
        <v>0</v>
      </c>
      <c r="AJ37" s="13">
        <v>1</v>
      </c>
      <c r="AK37" s="13">
        <v>0</v>
      </c>
      <c r="AL37" s="13">
        <v>23</v>
      </c>
      <c r="AM37" s="8"/>
    </row>
    <row r="38" spans="1:39" x14ac:dyDescent="0.2">
      <c r="A38" s="20"/>
      <c r="B38" s="20"/>
      <c r="C38" s="20"/>
      <c r="D38" s="14" t="s">
        <v>83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8"/>
    </row>
    <row r="39" spans="1:39" x14ac:dyDescent="0.2">
      <c r="A39" s="22"/>
      <c r="B39" s="22"/>
      <c r="C39" s="19" t="s">
        <v>29</v>
      </c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12">
        <v>1</v>
      </c>
      <c r="Q39" s="12">
        <v>1</v>
      </c>
      <c r="R39" s="12">
        <v>1</v>
      </c>
      <c r="S39" s="12">
        <v>1</v>
      </c>
      <c r="T39" s="12">
        <v>1</v>
      </c>
      <c r="U39" s="12">
        <v>1</v>
      </c>
      <c r="V39" s="12">
        <v>1</v>
      </c>
      <c r="W39" s="12">
        <v>1</v>
      </c>
      <c r="X39" s="12">
        <v>1</v>
      </c>
      <c r="Y39" s="12">
        <v>1</v>
      </c>
      <c r="Z39" s="12">
        <v>1</v>
      </c>
      <c r="AA39" s="12">
        <v>1</v>
      </c>
      <c r="AB39" s="12">
        <v>1</v>
      </c>
      <c r="AC39" s="12">
        <v>1</v>
      </c>
      <c r="AD39" s="12">
        <v>1</v>
      </c>
      <c r="AE39" s="12">
        <v>1</v>
      </c>
      <c r="AF39" s="12">
        <v>1</v>
      </c>
      <c r="AG39" s="12">
        <v>1</v>
      </c>
      <c r="AH39" s="12">
        <v>1</v>
      </c>
      <c r="AI39" s="12">
        <v>1</v>
      </c>
      <c r="AJ39" s="12">
        <v>1</v>
      </c>
      <c r="AK39" s="12">
        <v>1</v>
      </c>
      <c r="AL39" s="12">
        <v>1</v>
      </c>
      <c r="AM39" s="8"/>
    </row>
    <row r="40" spans="1:39" x14ac:dyDescent="0.2">
      <c r="A40" s="20"/>
      <c r="B40" s="20"/>
      <c r="C40" s="20"/>
      <c r="D40" s="13">
        <v>926</v>
      </c>
      <c r="E40" s="13">
        <v>197</v>
      </c>
      <c r="F40" s="13">
        <v>257</v>
      </c>
      <c r="G40" s="13">
        <v>225</v>
      </c>
      <c r="H40" s="13">
        <v>247</v>
      </c>
      <c r="I40" s="13">
        <v>88</v>
      </c>
      <c r="J40" s="13">
        <v>136</v>
      </c>
      <c r="K40" s="13">
        <v>136</v>
      </c>
      <c r="L40" s="13">
        <v>192</v>
      </c>
      <c r="M40" s="13">
        <v>286</v>
      </c>
      <c r="N40" s="13">
        <v>365</v>
      </c>
      <c r="O40" s="13">
        <v>499</v>
      </c>
      <c r="P40" s="13">
        <v>233</v>
      </c>
      <c r="Q40" s="13">
        <v>98</v>
      </c>
      <c r="R40" s="13">
        <v>123</v>
      </c>
      <c r="S40" s="13">
        <v>206</v>
      </c>
      <c r="T40" s="13">
        <v>108</v>
      </c>
      <c r="U40" s="13">
        <v>34</v>
      </c>
      <c r="V40" s="13">
        <v>124</v>
      </c>
      <c r="W40" s="13">
        <v>230</v>
      </c>
      <c r="X40" s="13">
        <v>247</v>
      </c>
      <c r="Y40" s="13">
        <v>147</v>
      </c>
      <c r="Z40" s="13">
        <v>170</v>
      </c>
      <c r="AA40" s="13">
        <v>67</v>
      </c>
      <c r="AB40" s="13">
        <v>11</v>
      </c>
      <c r="AC40" s="13">
        <v>383</v>
      </c>
      <c r="AD40" s="13">
        <v>98</v>
      </c>
      <c r="AE40" s="13">
        <v>19</v>
      </c>
      <c r="AF40" s="13">
        <v>43</v>
      </c>
      <c r="AG40" s="13">
        <v>59</v>
      </c>
      <c r="AH40" s="13">
        <v>19</v>
      </c>
      <c r="AI40" s="13">
        <v>4</v>
      </c>
      <c r="AJ40" s="13">
        <v>13</v>
      </c>
      <c r="AK40" s="13">
        <v>5</v>
      </c>
      <c r="AL40" s="13">
        <v>283</v>
      </c>
      <c r="AM40" s="8"/>
    </row>
    <row r="41" spans="1:39" x14ac:dyDescent="0.2">
      <c r="A41" s="20"/>
      <c r="B41" s="20"/>
      <c r="C41" s="20"/>
      <c r="D41" s="14" t="s">
        <v>83</v>
      </c>
      <c r="E41" s="14" t="s">
        <v>83</v>
      </c>
      <c r="F41" s="14" t="s">
        <v>83</v>
      </c>
      <c r="G41" s="14" t="s">
        <v>83</v>
      </c>
      <c r="H41" s="14" t="s">
        <v>83</v>
      </c>
      <c r="I41" s="14" t="s">
        <v>83</v>
      </c>
      <c r="J41" s="14" t="s">
        <v>83</v>
      </c>
      <c r="K41" s="14" t="s">
        <v>83</v>
      </c>
      <c r="L41" s="14" t="s">
        <v>83</v>
      </c>
      <c r="M41" s="14" t="s">
        <v>83</v>
      </c>
      <c r="N41" s="14" t="s">
        <v>83</v>
      </c>
      <c r="O41" s="14" t="s">
        <v>83</v>
      </c>
      <c r="P41" s="14" t="s">
        <v>83</v>
      </c>
      <c r="Q41" s="14" t="s">
        <v>83</v>
      </c>
      <c r="R41" s="14" t="s">
        <v>83</v>
      </c>
      <c r="S41" s="14" t="s">
        <v>83</v>
      </c>
      <c r="T41" s="14" t="s">
        <v>83</v>
      </c>
      <c r="U41" s="14" t="s">
        <v>83</v>
      </c>
      <c r="V41" s="14" t="s">
        <v>83</v>
      </c>
      <c r="W41" s="14" t="s">
        <v>83</v>
      </c>
      <c r="X41" s="14" t="s">
        <v>83</v>
      </c>
      <c r="Y41" s="14" t="s">
        <v>83</v>
      </c>
      <c r="Z41" s="14" t="s">
        <v>83</v>
      </c>
      <c r="AA41" s="14" t="s">
        <v>83</v>
      </c>
      <c r="AB41" s="14" t="s">
        <v>83</v>
      </c>
      <c r="AC41" s="14" t="s">
        <v>83</v>
      </c>
      <c r="AD41" s="14" t="s">
        <v>83</v>
      </c>
      <c r="AE41" s="14" t="s">
        <v>83</v>
      </c>
      <c r="AF41" s="14" t="s">
        <v>83</v>
      </c>
      <c r="AG41" s="14" t="s">
        <v>83</v>
      </c>
      <c r="AH41" s="14" t="s">
        <v>83</v>
      </c>
      <c r="AI41" s="14" t="s">
        <v>83</v>
      </c>
      <c r="AJ41" s="14" t="s">
        <v>83</v>
      </c>
      <c r="AK41" s="14" t="s">
        <v>83</v>
      </c>
      <c r="AL41" s="14" t="s">
        <v>83</v>
      </c>
      <c r="AM41" s="8"/>
    </row>
    <row r="42" spans="1:39" x14ac:dyDescent="0.2">
      <c r="A42" s="22"/>
      <c r="B42" s="19" t="s">
        <v>270</v>
      </c>
      <c r="C42" s="19" t="s">
        <v>251</v>
      </c>
      <c r="D42" s="12">
        <v>5.4233645553159987E-2</v>
      </c>
      <c r="E42" s="12">
        <v>4.2348289842450003E-2</v>
      </c>
      <c r="F42" s="12">
        <v>4.3080086044229998E-2</v>
      </c>
      <c r="G42" s="12">
        <v>5.6987382147420003E-2</v>
      </c>
      <c r="H42" s="12">
        <v>7.2861885297939993E-2</v>
      </c>
      <c r="I42" s="12">
        <v>2.3909301291010002E-2</v>
      </c>
      <c r="J42" s="12">
        <v>4.5168390119190001E-2</v>
      </c>
      <c r="K42" s="12">
        <v>5.2948118313109999E-2</v>
      </c>
      <c r="L42" s="12">
        <v>5.953416612549E-2</v>
      </c>
      <c r="M42" s="12">
        <v>7.1272665958390005E-2</v>
      </c>
      <c r="N42" s="12">
        <v>5.8461060649450003E-2</v>
      </c>
      <c r="O42" s="12">
        <v>4.7094843380329987E-2</v>
      </c>
      <c r="P42" s="12">
        <v>5.525032763315E-2</v>
      </c>
      <c r="Q42" s="12">
        <v>1.203632671757E-2</v>
      </c>
      <c r="R42" s="12">
        <v>3.3309427993589998E-2</v>
      </c>
      <c r="S42" s="12">
        <v>7.1944015983629997E-2</v>
      </c>
      <c r="T42" s="12">
        <v>4.4337057683900012E-2</v>
      </c>
      <c r="U42" s="12">
        <v>4.5601358603220003E-2</v>
      </c>
      <c r="V42" s="12">
        <v>9.4923563195390012E-2</v>
      </c>
      <c r="W42" s="12">
        <v>6.0082670113740001E-2</v>
      </c>
      <c r="X42" s="12">
        <v>3.409751110466E-2</v>
      </c>
      <c r="Y42" s="12">
        <v>4.8763447141849998E-2</v>
      </c>
      <c r="Z42" s="12">
        <v>5.3792680386110001E-2</v>
      </c>
      <c r="AA42" s="12">
        <v>7.0731203239149998E-2</v>
      </c>
      <c r="AB42" s="12">
        <v>7.7759464150170002E-2</v>
      </c>
      <c r="AC42" s="12">
        <v>4.5445753685729999E-2</v>
      </c>
      <c r="AD42" s="12">
        <v>5.7557314171130004E-3</v>
      </c>
      <c r="AE42" s="12">
        <v>3.61165281261E-2</v>
      </c>
      <c r="AF42" s="12">
        <v>9.8202911331090006E-2</v>
      </c>
      <c r="AG42" s="12">
        <v>0.10754538312589999</v>
      </c>
      <c r="AH42" s="12">
        <v>0</v>
      </c>
      <c r="AI42" s="12">
        <v>0.10121480885170001</v>
      </c>
      <c r="AJ42" s="12">
        <v>6.3768694220160002E-2</v>
      </c>
      <c r="AK42" s="12">
        <v>0.17312511711379999</v>
      </c>
      <c r="AL42" s="12">
        <v>6.9734485720649997E-2</v>
      </c>
      <c r="AM42" s="8"/>
    </row>
    <row r="43" spans="1:39" x14ac:dyDescent="0.2">
      <c r="A43" s="20"/>
      <c r="B43" s="20"/>
      <c r="C43" s="20"/>
      <c r="D43" s="13">
        <v>63</v>
      </c>
      <c r="E43" s="13">
        <v>14</v>
      </c>
      <c r="F43" s="13">
        <v>18</v>
      </c>
      <c r="G43" s="13">
        <v>13</v>
      </c>
      <c r="H43" s="13">
        <v>18</v>
      </c>
      <c r="I43" s="13">
        <v>3</v>
      </c>
      <c r="J43" s="13">
        <v>8</v>
      </c>
      <c r="K43" s="13">
        <v>9</v>
      </c>
      <c r="L43" s="13">
        <v>12</v>
      </c>
      <c r="M43" s="13">
        <v>22</v>
      </c>
      <c r="N43" s="13">
        <v>30</v>
      </c>
      <c r="O43" s="13">
        <v>28</v>
      </c>
      <c r="P43" s="13">
        <v>15</v>
      </c>
      <c r="Q43" s="13">
        <v>2</v>
      </c>
      <c r="R43" s="13">
        <v>6</v>
      </c>
      <c r="S43" s="13">
        <v>15</v>
      </c>
      <c r="T43" s="13">
        <v>6</v>
      </c>
      <c r="U43" s="13">
        <v>3</v>
      </c>
      <c r="V43" s="13">
        <v>16</v>
      </c>
      <c r="W43" s="13">
        <v>16</v>
      </c>
      <c r="X43" s="13">
        <v>12</v>
      </c>
      <c r="Y43" s="13">
        <v>7</v>
      </c>
      <c r="Z43" s="13">
        <v>15</v>
      </c>
      <c r="AA43" s="13">
        <v>6</v>
      </c>
      <c r="AB43" s="13">
        <v>1</v>
      </c>
      <c r="AC43" s="13">
        <v>23</v>
      </c>
      <c r="AD43" s="13">
        <v>1</v>
      </c>
      <c r="AE43" s="13">
        <v>1</v>
      </c>
      <c r="AF43" s="13">
        <v>4</v>
      </c>
      <c r="AG43" s="13">
        <v>7</v>
      </c>
      <c r="AH43" s="13">
        <v>0</v>
      </c>
      <c r="AI43" s="13">
        <v>1</v>
      </c>
      <c r="AJ43" s="13">
        <v>2</v>
      </c>
      <c r="AK43" s="13">
        <v>1</v>
      </c>
      <c r="AL43" s="13">
        <v>23</v>
      </c>
      <c r="AM43" s="8"/>
    </row>
    <row r="44" spans="1:39" x14ac:dyDescent="0.2">
      <c r="A44" s="20"/>
      <c r="B44" s="20"/>
      <c r="C44" s="20"/>
      <c r="D44" s="14" t="s">
        <v>83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5" t="s">
        <v>95</v>
      </c>
      <c r="W44" s="14"/>
      <c r="X44" s="14"/>
      <c r="Y44" s="14"/>
      <c r="Z44" s="14"/>
      <c r="AA44" s="14"/>
      <c r="AB44" s="14"/>
      <c r="AC44" s="14"/>
      <c r="AD44" s="14"/>
      <c r="AE44" s="14"/>
      <c r="AF44" s="15" t="s">
        <v>95</v>
      </c>
      <c r="AG44" s="15" t="s">
        <v>95</v>
      </c>
      <c r="AH44" s="14"/>
      <c r="AI44" s="14"/>
      <c r="AJ44" s="14"/>
      <c r="AK44" s="15" t="s">
        <v>95</v>
      </c>
      <c r="AL44" s="14"/>
      <c r="AM44" s="8"/>
    </row>
    <row r="45" spans="1:39" x14ac:dyDescent="0.2">
      <c r="A45" s="22"/>
      <c r="B45" s="22"/>
      <c r="C45" s="19" t="s">
        <v>254</v>
      </c>
      <c r="D45" s="12">
        <v>0.26611139952320001</v>
      </c>
      <c r="E45" s="12">
        <v>0.30136608796429998</v>
      </c>
      <c r="F45" s="12">
        <v>0.2086861272634</v>
      </c>
      <c r="G45" s="12">
        <v>0.28744107633479998</v>
      </c>
      <c r="H45" s="12">
        <v>0.27752313658990002</v>
      </c>
      <c r="I45" s="12">
        <v>0.2384431327488</v>
      </c>
      <c r="J45" s="12">
        <v>0.2094567273705</v>
      </c>
      <c r="K45" s="12">
        <v>0.2709337338044</v>
      </c>
      <c r="L45" s="12">
        <v>0.35196045940140003</v>
      </c>
      <c r="M45" s="12">
        <v>0.27256496749440001</v>
      </c>
      <c r="N45" s="12">
        <v>0.29964762439249998</v>
      </c>
      <c r="O45" s="12">
        <v>0.23945060003160001</v>
      </c>
      <c r="P45" s="12">
        <v>0.35153553627049999</v>
      </c>
      <c r="Q45" s="12">
        <v>0.2366320108928</v>
      </c>
      <c r="R45" s="12">
        <v>0.33450474168409999</v>
      </c>
      <c r="S45" s="12">
        <v>0.2203370199062</v>
      </c>
      <c r="T45" s="12">
        <v>0.2319139377204</v>
      </c>
      <c r="U45" s="12">
        <v>3.6525976428950002E-2</v>
      </c>
      <c r="V45" s="12">
        <v>0.27293690516539998</v>
      </c>
      <c r="W45" s="12">
        <v>0.280232892447</v>
      </c>
      <c r="X45" s="12">
        <v>0.31119755295939999</v>
      </c>
      <c r="Y45" s="12">
        <v>0.2436173317525</v>
      </c>
      <c r="Z45" s="12">
        <v>0.20372007426220001</v>
      </c>
      <c r="AA45" s="12">
        <v>0.25243793581290003</v>
      </c>
      <c r="AB45" s="12">
        <v>0.22130933006600001</v>
      </c>
      <c r="AC45" s="12">
        <v>0.27208253785609998</v>
      </c>
      <c r="AD45" s="12">
        <v>0.34956748239649998</v>
      </c>
      <c r="AE45" s="12">
        <v>0.24796267903409999</v>
      </c>
      <c r="AF45" s="12">
        <v>0.361124541493</v>
      </c>
      <c r="AG45" s="12">
        <v>0.1426400293873</v>
      </c>
      <c r="AH45" s="12">
        <v>0.46998291125429997</v>
      </c>
      <c r="AI45" s="12">
        <v>0.12147332276220001</v>
      </c>
      <c r="AJ45" s="12">
        <v>0.2540702322799</v>
      </c>
      <c r="AK45" s="12">
        <v>0.26302718049259999</v>
      </c>
      <c r="AL45" s="12">
        <v>0.22937544301410001</v>
      </c>
      <c r="AM45" s="8"/>
    </row>
    <row r="46" spans="1:39" x14ac:dyDescent="0.2">
      <c r="A46" s="20"/>
      <c r="B46" s="20"/>
      <c r="C46" s="20"/>
      <c r="D46" s="13">
        <v>261</v>
      </c>
      <c r="E46" s="13">
        <v>59</v>
      </c>
      <c r="F46" s="13">
        <v>64</v>
      </c>
      <c r="G46" s="13">
        <v>59</v>
      </c>
      <c r="H46" s="13">
        <v>79</v>
      </c>
      <c r="I46" s="13">
        <v>19</v>
      </c>
      <c r="J46" s="13">
        <v>33</v>
      </c>
      <c r="K46" s="13">
        <v>36</v>
      </c>
      <c r="L46" s="13">
        <v>61</v>
      </c>
      <c r="M46" s="13">
        <v>88</v>
      </c>
      <c r="N46" s="13">
        <v>113</v>
      </c>
      <c r="O46" s="13">
        <v>132</v>
      </c>
      <c r="P46" s="13">
        <v>77</v>
      </c>
      <c r="Q46" s="13">
        <v>24</v>
      </c>
      <c r="R46" s="13">
        <v>41</v>
      </c>
      <c r="S46" s="13">
        <v>56</v>
      </c>
      <c r="T46" s="13">
        <v>26</v>
      </c>
      <c r="U46" s="13">
        <v>3</v>
      </c>
      <c r="V46" s="13">
        <v>34</v>
      </c>
      <c r="W46" s="13">
        <v>67</v>
      </c>
      <c r="X46" s="13">
        <v>75</v>
      </c>
      <c r="Y46" s="13">
        <v>41</v>
      </c>
      <c r="Z46" s="13">
        <v>37</v>
      </c>
      <c r="AA46" s="13">
        <v>21</v>
      </c>
      <c r="AB46" s="13">
        <v>4</v>
      </c>
      <c r="AC46" s="13">
        <v>102</v>
      </c>
      <c r="AD46" s="13">
        <v>43</v>
      </c>
      <c r="AE46" s="13">
        <v>4</v>
      </c>
      <c r="AF46" s="13">
        <v>15</v>
      </c>
      <c r="AG46" s="13">
        <v>8</v>
      </c>
      <c r="AH46" s="13">
        <v>9</v>
      </c>
      <c r="AI46" s="13">
        <v>1</v>
      </c>
      <c r="AJ46" s="13">
        <v>3</v>
      </c>
      <c r="AK46" s="13">
        <v>1</v>
      </c>
      <c r="AL46" s="13">
        <v>75</v>
      </c>
      <c r="AM46" s="8"/>
    </row>
    <row r="47" spans="1:39" x14ac:dyDescent="0.2">
      <c r="A47" s="20"/>
      <c r="B47" s="20"/>
      <c r="C47" s="20"/>
      <c r="D47" s="14" t="s">
        <v>83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5" t="s">
        <v>271</v>
      </c>
      <c r="Q47" s="15" t="s">
        <v>144</v>
      </c>
      <c r="R47" s="15" t="s">
        <v>271</v>
      </c>
      <c r="S47" s="15" t="s">
        <v>144</v>
      </c>
      <c r="T47" s="15" t="s">
        <v>144</v>
      </c>
      <c r="U47" s="14"/>
      <c r="V47" s="15" t="s">
        <v>144</v>
      </c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8"/>
    </row>
    <row r="48" spans="1:39" x14ac:dyDescent="0.2">
      <c r="A48" s="22"/>
      <c r="B48" s="22"/>
      <c r="C48" s="19" t="s">
        <v>265</v>
      </c>
      <c r="D48" s="12">
        <v>0.67965495492360006</v>
      </c>
      <c r="E48" s="12">
        <v>0.65628562219320008</v>
      </c>
      <c r="F48" s="12">
        <v>0.74823378669230001</v>
      </c>
      <c r="G48" s="12">
        <v>0.65557154151779995</v>
      </c>
      <c r="H48" s="12">
        <v>0.64961497811220004</v>
      </c>
      <c r="I48" s="12">
        <v>0.73764756596010006</v>
      </c>
      <c r="J48" s="12">
        <v>0.74537488251029993</v>
      </c>
      <c r="K48" s="12">
        <v>0.67611814788250002</v>
      </c>
      <c r="L48" s="12">
        <v>0.58850537447310003</v>
      </c>
      <c r="M48" s="12">
        <v>0.65616236654719995</v>
      </c>
      <c r="N48" s="12">
        <v>0.64189131495810003</v>
      </c>
      <c r="O48" s="12">
        <v>0.71345455658809998</v>
      </c>
      <c r="P48" s="12">
        <v>0.59321413609639995</v>
      </c>
      <c r="Q48" s="12">
        <v>0.75133166238960003</v>
      </c>
      <c r="R48" s="12">
        <v>0.63218583032230002</v>
      </c>
      <c r="S48" s="12">
        <v>0.70771896411019997</v>
      </c>
      <c r="T48" s="12">
        <v>0.72374900459570002</v>
      </c>
      <c r="U48" s="12">
        <v>0.91787266496780007</v>
      </c>
      <c r="V48" s="12">
        <v>0.6321395316392</v>
      </c>
      <c r="W48" s="12">
        <v>0.65968443743929994</v>
      </c>
      <c r="X48" s="12">
        <v>0.65470493593590007</v>
      </c>
      <c r="Y48" s="12">
        <v>0.70761922110559994</v>
      </c>
      <c r="Z48" s="12">
        <v>0.74248724535169996</v>
      </c>
      <c r="AA48" s="12">
        <v>0.67683086094800005</v>
      </c>
      <c r="AB48" s="12">
        <v>0.7009312057839</v>
      </c>
      <c r="AC48" s="12">
        <v>0.68247170845810001</v>
      </c>
      <c r="AD48" s="12">
        <v>0.6446767861863999</v>
      </c>
      <c r="AE48" s="12">
        <v>0.71592079283980004</v>
      </c>
      <c r="AF48" s="12">
        <v>0.54067254717589996</v>
      </c>
      <c r="AG48" s="12">
        <v>0.74981458748679997</v>
      </c>
      <c r="AH48" s="12">
        <v>0.53001708874569997</v>
      </c>
      <c r="AI48" s="12">
        <v>0.77731186838620003</v>
      </c>
      <c r="AJ48" s="12">
        <v>0.68216107349989996</v>
      </c>
      <c r="AK48" s="12">
        <v>0.56384770239360005</v>
      </c>
      <c r="AL48" s="12">
        <v>0.70089007126519998</v>
      </c>
      <c r="AM48" s="8"/>
    </row>
    <row r="49" spans="1:39" x14ac:dyDescent="0.2">
      <c r="A49" s="20"/>
      <c r="B49" s="20"/>
      <c r="C49" s="20"/>
      <c r="D49" s="13">
        <v>602</v>
      </c>
      <c r="E49" s="13">
        <v>124</v>
      </c>
      <c r="F49" s="13">
        <v>175</v>
      </c>
      <c r="G49" s="13">
        <v>153</v>
      </c>
      <c r="H49" s="13">
        <v>150</v>
      </c>
      <c r="I49" s="13">
        <v>66</v>
      </c>
      <c r="J49" s="13">
        <v>95</v>
      </c>
      <c r="K49" s="13">
        <v>90</v>
      </c>
      <c r="L49" s="13">
        <v>119</v>
      </c>
      <c r="M49" s="13">
        <v>178</v>
      </c>
      <c r="N49" s="13">
        <v>222</v>
      </c>
      <c r="O49" s="13">
        <v>340</v>
      </c>
      <c r="P49" s="13">
        <v>141</v>
      </c>
      <c r="Q49" s="13">
        <v>73</v>
      </c>
      <c r="R49" s="13">
        <v>76</v>
      </c>
      <c r="S49" s="13">
        <v>134</v>
      </c>
      <c r="T49" s="13">
        <v>76</v>
      </c>
      <c r="U49" s="13">
        <v>28</v>
      </c>
      <c r="V49" s="13">
        <v>74</v>
      </c>
      <c r="W49" s="13">
        <v>147</v>
      </c>
      <c r="X49" s="13">
        <v>160</v>
      </c>
      <c r="Y49" s="13">
        <v>99</v>
      </c>
      <c r="Z49" s="13">
        <v>118</v>
      </c>
      <c r="AA49" s="13">
        <v>40</v>
      </c>
      <c r="AB49" s="13">
        <v>7</v>
      </c>
      <c r="AC49" s="13">
        <v>257</v>
      </c>
      <c r="AD49" s="13">
        <v>55</v>
      </c>
      <c r="AE49" s="13">
        <v>14</v>
      </c>
      <c r="AF49" s="13">
        <v>25</v>
      </c>
      <c r="AG49" s="13">
        <v>44</v>
      </c>
      <c r="AH49" s="13">
        <v>10</v>
      </c>
      <c r="AI49" s="13">
        <v>2</v>
      </c>
      <c r="AJ49" s="13">
        <v>8</v>
      </c>
      <c r="AK49" s="13">
        <v>3</v>
      </c>
      <c r="AL49" s="13">
        <v>184</v>
      </c>
      <c r="AM49" s="8"/>
    </row>
    <row r="50" spans="1:39" x14ac:dyDescent="0.2">
      <c r="A50" s="20"/>
      <c r="B50" s="20"/>
      <c r="C50" s="20"/>
      <c r="D50" s="14" t="s">
        <v>83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5" t="s">
        <v>272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8"/>
    </row>
    <row r="51" spans="1:39" x14ac:dyDescent="0.2">
      <c r="A51" s="22"/>
      <c r="B51" s="22"/>
      <c r="C51" s="19" t="s">
        <v>29</v>
      </c>
      <c r="D51" s="12">
        <v>1</v>
      </c>
      <c r="E51" s="12">
        <v>1</v>
      </c>
      <c r="F51" s="12">
        <v>1</v>
      </c>
      <c r="G51" s="12">
        <v>1</v>
      </c>
      <c r="H51" s="12">
        <v>1</v>
      </c>
      <c r="I51" s="12">
        <v>1</v>
      </c>
      <c r="J51" s="12">
        <v>1</v>
      </c>
      <c r="K51" s="12">
        <v>1</v>
      </c>
      <c r="L51" s="12">
        <v>1</v>
      </c>
      <c r="M51" s="12">
        <v>1</v>
      </c>
      <c r="N51" s="12">
        <v>1</v>
      </c>
      <c r="O51" s="12">
        <v>1</v>
      </c>
      <c r="P51" s="12">
        <v>1</v>
      </c>
      <c r="Q51" s="12">
        <v>1</v>
      </c>
      <c r="R51" s="12">
        <v>1</v>
      </c>
      <c r="S51" s="12">
        <v>1</v>
      </c>
      <c r="T51" s="12">
        <v>1</v>
      </c>
      <c r="U51" s="12">
        <v>1</v>
      </c>
      <c r="V51" s="12">
        <v>1</v>
      </c>
      <c r="W51" s="12">
        <v>1</v>
      </c>
      <c r="X51" s="12">
        <v>1</v>
      </c>
      <c r="Y51" s="12">
        <v>1</v>
      </c>
      <c r="Z51" s="12">
        <v>1</v>
      </c>
      <c r="AA51" s="12">
        <v>1</v>
      </c>
      <c r="AB51" s="12">
        <v>1</v>
      </c>
      <c r="AC51" s="12">
        <v>1</v>
      </c>
      <c r="AD51" s="12">
        <v>1</v>
      </c>
      <c r="AE51" s="12">
        <v>1</v>
      </c>
      <c r="AF51" s="12">
        <v>1</v>
      </c>
      <c r="AG51" s="12">
        <v>1</v>
      </c>
      <c r="AH51" s="12">
        <v>1</v>
      </c>
      <c r="AI51" s="12">
        <v>1</v>
      </c>
      <c r="AJ51" s="12">
        <v>1</v>
      </c>
      <c r="AK51" s="12">
        <v>1</v>
      </c>
      <c r="AL51" s="12">
        <v>1</v>
      </c>
      <c r="AM51" s="8"/>
    </row>
    <row r="52" spans="1:39" x14ac:dyDescent="0.2">
      <c r="A52" s="20"/>
      <c r="B52" s="20"/>
      <c r="C52" s="20"/>
      <c r="D52" s="13">
        <v>926</v>
      </c>
      <c r="E52" s="13">
        <v>197</v>
      </c>
      <c r="F52" s="13">
        <v>257</v>
      </c>
      <c r="G52" s="13">
        <v>225</v>
      </c>
      <c r="H52" s="13">
        <v>247</v>
      </c>
      <c r="I52" s="13">
        <v>88</v>
      </c>
      <c r="J52" s="13">
        <v>136</v>
      </c>
      <c r="K52" s="13">
        <v>135</v>
      </c>
      <c r="L52" s="13">
        <v>192</v>
      </c>
      <c r="M52" s="13">
        <v>288</v>
      </c>
      <c r="N52" s="13">
        <v>365</v>
      </c>
      <c r="O52" s="13">
        <v>500</v>
      </c>
      <c r="P52" s="13">
        <v>233</v>
      </c>
      <c r="Q52" s="13">
        <v>99</v>
      </c>
      <c r="R52" s="13">
        <v>123</v>
      </c>
      <c r="S52" s="13">
        <v>205</v>
      </c>
      <c r="T52" s="13">
        <v>108</v>
      </c>
      <c r="U52" s="13">
        <v>34</v>
      </c>
      <c r="V52" s="13">
        <v>124</v>
      </c>
      <c r="W52" s="13">
        <v>230</v>
      </c>
      <c r="X52" s="13">
        <v>247</v>
      </c>
      <c r="Y52" s="13">
        <v>147</v>
      </c>
      <c r="Z52" s="13">
        <v>170</v>
      </c>
      <c r="AA52" s="13">
        <v>67</v>
      </c>
      <c r="AB52" s="13">
        <v>12</v>
      </c>
      <c r="AC52" s="13">
        <v>382</v>
      </c>
      <c r="AD52" s="13">
        <v>99</v>
      </c>
      <c r="AE52" s="13">
        <v>19</v>
      </c>
      <c r="AF52" s="13">
        <v>44</v>
      </c>
      <c r="AG52" s="13">
        <v>59</v>
      </c>
      <c r="AH52" s="13">
        <v>19</v>
      </c>
      <c r="AI52" s="13">
        <v>4</v>
      </c>
      <c r="AJ52" s="13">
        <v>13</v>
      </c>
      <c r="AK52" s="13">
        <v>5</v>
      </c>
      <c r="AL52" s="13">
        <v>282</v>
      </c>
      <c r="AM52" s="8"/>
    </row>
    <row r="53" spans="1:39" x14ac:dyDescent="0.2">
      <c r="A53" s="20"/>
      <c r="B53" s="20"/>
      <c r="C53" s="20"/>
      <c r="D53" s="14" t="s">
        <v>83</v>
      </c>
      <c r="E53" s="14" t="s">
        <v>83</v>
      </c>
      <c r="F53" s="14" t="s">
        <v>83</v>
      </c>
      <c r="G53" s="14" t="s">
        <v>83</v>
      </c>
      <c r="H53" s="14" t="s">
        <v>83</v>
      </c>
      <c r="I53" s="14" t="s">
        <v>83</v>
      </c>
      <c r="J53" s="14" t="s">
        <v>83</v>
      </c>
      <c r="K53" s="14" t="s">
        <v>83</v>
      </c>
      <c r="L53" s="14" t="s">
        <v>83</v>
      </c>
      <c r="M53" s="14" t="s">
        <v>83</v>
      </c>
      <c r="N53" s="14" t="s">
        <v>83</v>
      </c>
      <c r="O53" s="14" t="s">
        <v>83</v>
      </c>
      <c r="P53" s="14" t="s">
        <v>83</v>
      </c>
      <c r="Q53" s="14" t="s">
        <v>83</v>
      </c>
      <c r="R53" s="14" t="s">
        <v>83</v>
      </c>
      <c r="S53" s="14" t="s">
        <v>83</v>
      </c>
      <c r="T53" s="14" t="s">
        <v>83</v>
      </c>
      <c r="U53" s="14" t="s">
        <v>83</v>
      </c>
      <c r="V53" s="14" t="s">
        <v>83</v>
      </c>
      <c r="W53" s="14" t="s">
        <v>83</v>
      </c>
      <c r="X53" s="14" t="s">
        <v>83</v>
      </c>
      <c r="Y53" s="14" t="s">
        <v>83</v>
      </c>
      <c r="Z53" s="14" t="s">
        <v>83</v>
      </c>
      <c r="AA53" s="14" t="s">
        <v>83</v>
      </c>
      <c r="AB53" s="14" t="s">
        <v>83</v>
      </c>
      <c r="AC53" s="14" t="s">
        <v>83</v>
      </c>
      <c r="AD53" s="14" t="s">
        <v>83</v>
      </c>
      <c r="AE53" s="14" t="s">
        <v>83</v>
      </c>
      <c r="AF53" s="14" t="s">
        <v>83</v>
      </c>
      <c r="AG53" s="14" t="s">
        <v>83</v>
      </c>
      <c r="AH53" s="14" t="s">
        <v>83</v>
      </c>
      <c r="AI53" s="14" t="s">
        <v>83</v>
      </c>
      <c r="AJ53" s="14" t="s">
        <v>83</v>
      </c>
      <c r="AK53" s="14" t="s">
        <v>83</v>
      </c>
      <c r="AL53" s="14" t="s">
        <v>83</v>
      </c>
      <c r="AM53" s="8"/>
    </row>
    <row r="54" spans="1:39" x14ac:dyDescent="0.2">
      <c r="A54" s="22"/>
      <c r="B54" s="19" t="s">
        <v>273</v>
      </c>
      <c r="C54" s="19" t="s">
        <v>251</v>
      </c>
      <c r="D54" s="12">
        <v>0.15463794842549999</v>
      </c>
      <c r="E54" s="12">
        <v>0.16976963173750001</v>
      </c>
      <c r="F54" s="12">
        <v>0.13531240649670001</v>
      </c>
      <c r="G54" s="12">
        <v>0.18820599664170001</v>
      </c>
      <c r="H54" s="12">
        <v>0.13169486842799999</v>
      </c>
      <c r="I54" s="12">
        <v>7.9419668471109997E-2</v>
      </c>
      <c r="J54" s="12">
        <v>9.3692306581589987E-2</v>
      </c>
      <c r="K54" s="12">
        <v>0.14304056571990001</v>
      </c>
      <c r="L54" s="12">
        <v>0.22943597840569999</v>
      </c>
      <c r="M54" s="12">
        <v>0.19439088167810001</v>
      </c>
      <c r="N54" s="12">
        <v>0.18149048362039999</v>
      </c>
      <c r="O54" s="12">
        <v>0.1247133772252</v>
      </c>
      <c r="P54" s="12">
        <v>0.12962514210850001</v>
      </c>
      <c r="Q54" s="12">
        <v>0.115045893605</v>
      </c>
      <c r="R54" s="12">
        <v>9.9366195807399998E-2</v>
      </c>
      <c r="S54" s="12">
        <v>0.1589938438604</v>
      </c>
      <c r="T54" s="12">
        <v>0.2041166149517</v>
      </c>
      <c r="U54" s="12">
        <v>0.1302416113033</v>
      </c>
      <c r="V54" s="12">
        <v>0.24888110946690001</v>
      </c>
      <c r="W54" s="12">
        <v>0.1050283692583</v>
      </c>
      <c r="X54" s="12">
        <v>0.1140254505113</v>
      </c>
      <c r="Y54" s="12">
        <v>0.15453203290039999</v>
      </c>
      <c r="Z54" s="12">
        <v>0.23591432310300001</v>
      </c>
      <c r="AA54" s="12">
        <v>0.15967164513429999</v>
      </c>
      <c r="AB54" s="12">
        <v>0.15440246539809999</v>
      </c>
      <c r="AC54" s="12">
        <v>0.110030341204</v>
      </c>
      <c r="AD54" s="12">
        <v>0.13716454885990001</v>
      </c>
      <c r="AE54" s="12">
        <v>0.2337905602217</v>
      </c>
      <c r="AF54" s="12">
        <v>0.16886776411400001</v>
      </c>
      <c r="AG54" s="12">
        <v>0.2027023664184</v>
      </c>
      <c r="AH54" s="12">
        <v>0.14597709056800001</v>
      </c>
      <c r="AI54" s="12">
        <v>0</v>
      </c>
      <c r="AJ54" s="12">
        <v>0.31561906993150002</v>
      </c>
      <c r="AK54" s="12">
        <v>0.48509793025449999</v>
      </c>
      <c r="AL54" s="12">
        <v>0.20047825450109999</v>
      </c>
      <c r="AM54" s="8"/>
    </row>
    <row r="55" spans="1:39" x14ac:dyDescent="0.2">
      <c r="A55" s="20"/>
      <c r="B55" s="20"/>
      <c r="C55" s="20"/>
      <c r="D55" s="13">
        <v>183</v>
      </c>
      <c r="E55" s="13">
        <v>42</v>
      </c>
      <c r="F55" s="13">
        <v>60</v>
      </c>
      <c r="G55" s="13">
        <v>39</v>
      </c>
      <c r="H55" s="13">
        <v>42</v>
      </c>
      <c r="I55" s="13">
        <v>8</v>
      </c>
      <c r="J55" s="13">
        <v>17</v>
      </c>
      <c r="K55" s="13">
        <v>29</v>
      </c>
      <c r="L55" s="13">
        <v>45</v>
      </c>
      <c r="M55" s="13">
        <v>61</v>
      </c>
      <c r="N55" s="13">
        <v>84</v>
      </c>
      <c r="O55" s="13">
        <v>86</v>
      </c>
      <c r="P55" s="13">
        <v>34</v>
      </c>
      <c r="Q55" s="13">
        <v>14</v>
      </c>
      <c r="R55" s="13">
        <v>18</v>
      </c>
      <c r="S55" s="13">
        <v>42</v>
      </c>
      <c r="T55" s="13">
        <v>31</v>
      </c>
      <c r="U55" s="13">
        <v>9</v>
      </c>
      <c r="V55" s="13">
        <v>35</v>
      </c>
      <c r="W55" s="13">
        <v>31</v>
      </c>
      <c r="X55" s="13">
        <v>36</v>
      </c>
      <c r="Y55" s="13">
        <v>29</v>
      </c>
      <c r="Z55" s="13">
        <v>55</v>
      </c>
      <c r="AA55" s="13">
        <v>16</v>
      </c>
      <c r="AB55" s="13">
        <v>2</v>
      </c>
      <c r="AC55" s="13">
        <v>55</v>
      </c>
      <c r="AD55" s="13">
        <v>18</v>
      </c>
      <c r="AE55" s="13">
        <v>5</v>
      </c>
      <c r="AF55" s="13">
        <v>9</v>
      </c>
      <c r="AG55" s="13">
        <v>14</v>
      </c>
      <c r="AH55" s="13">
        <v>5</v>
      </c>
      <c r="AI55" s="13">
        <v>0</v>
      </c>
      <c r="AJ55" s="13">
        <v>4</v>
      </c>
      <c r="AK55" s="13">
        <v>2</v>
      </c>
      <c r="AL55" s="13">
        <v>71</v>
      </c>
      <c r="AM55" s="8"/>
    </row>
    <row r="56" spans="1:39" x14ac:dyDescent="0.2">
      <c r="A56" s="20"/>
      <c r="B56" s="20"/>
      <c r="C56" s="20"/>
      <c r="D56" s="14" t="s">
        <v>83</v>
      </c>
      <c r="E56" s="14"/>
      <c r="F56" s="14"/>
      <c r="G56" s="14"/>
      <c r="H56" s="14"/>
      <c r="I56" s="14"/>
      <c r="J56" s="14"/>
      <c r="K56" s="14"/>
      <c r="L56" s="15" t="s">
        <v>95</v>
      </c>
      <c r="M56" s="14"/>
      <c r="N56" s="15" t="s">
        <v>95</v>
      </c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8"/>
    </row>
    <row r="57" spans="1:39" x14ac:dyDescent="0.2">
      <c r="A57" s="22"/>
      <c r="B57" s="22"/>
      <c r="C57" s="19" t="s">
        <v>254</v>
      </c>
      <c r="D57" s="12">
        <v>0.34358320772180001</v>
      </c>
      <c r="E57" s="12">
        <v>0.38380076777639999</v>
      </c>
      <c r="F57" s="12">
        <v>0.3690649544929</v>
      </c>
      <c r="G57" s="12">
        <v>0.27893474715569999</v>
      </c>
      <c r="H57" s="12">
        <v>0.34411955072380002</v>
      </c>
      <c r="I57" s="12">
        <v>0.22221883624040001</v>
      </c>
      <c r="J57" s="12">
        <v>0.3078372840918</v>
      </c>
      <c r="K57" s="12">
        <v>0.3325319433219</v>
      </c>
      <c r="L57" s="12">
        <v>0.43348975788420002</v>
      </c>
      <c r="M57" s="12">
        <v>0.46629512316289989</v>
      </c>
      <c r="N57" s="12">
        <v>0.33516058639629998</v>
      </c>
      <c r="O57" s="12">
        <v>0.33881940001670002</v>
      </c>
      <c r="P57" s="12">
        <v>0.41747727387869998</v>
      </c>
      <c r="Q57" s="12">
        <v>0.27044376443180002</v>
      </c>
      <c r="R57" s="12">
        <v>0.33475889848610002</v>
      </c>
      <c r="S57" s="12">
        <v>0.34977031961850003</v>
      </c>
      <c r="T57" s="12">
        <v>0.3665153278935</v>
      </c>
      <c r="U57" s="12">
        <v>0.19330531884739999</v>
      </c>
      <c r="V57" s="12">
        <v>0.30175307178069999</v>
      </c>
      <c r="W57" s="12">
        <v>0.42741587162330003</v>
      </c>
      <c r="X57" s="12">
        <v>0.2736560379613</v>
      </c>
      <c r="Y57" s="12">
        <v>0.35449909577680011</v>
      </c>
      <c r="Z57" s="12">
        <v>0.31494686781890002</v>
      </c>
      <c r="AA57" s="12">
        <v>0.32734303324850011</v>
      </c>
      <c r="AB57" s="12">
        <v>0.39936936589170002</v>
      </c>
      <c r="AC57" s="12">
        <v>0.32178995689340001</v>
      </c>
      <c r="AD57" s="12">
        <v>0.36146087380559999</v>
      </c>
      <c r="AE57" s="12">
        <v>0.43063263647849997</v>
      </c>
      <c r="AF57" s="12">
        <v>0.4998004986497</v>
      </c>
      <c r="AG57" s="12">
        <v>0.35374579931170003</v>
      </c>
      <c r="AH57" s="12">
        <v>0.38586400523839998</v>
      </c>
      <c r="AI57" s="12">
        <v>0.89878519114830002</v>
      </c>
      <c r="AJ57" s="12">
        <v>0.19635916742090001</v>
      </c>
      <c r="AK57" s="12">
        <v>0.26302718049259999</v>
      </c>
      <c r="AL57" s="12">
        <v>0.33160723220229998</v>
      </c>
      <c r="AM57" s="8"/>
    </row>
    <row r="58" spans="1:39" x14ac:dyDescent="0.2">
      <c r="A58" s="20"/>
      <c r="B58" s="20"/>
      <c r="C58" s="20"/>
      <c r="D58" s="13">
        <v>332</v>
      </c>
      <c r="E58" s="13">
        <v>76</v>
      </c>
      <c r="F58" s="13">
        <v>97</v>
      </c>
      <c r="G58" s="13">
        <v>74</v>
      </c>
      <c r="H58" s="13">
        <v>85</v>
      </c>
      <c r="I58" s="13">
        <v>20</v>
      </c>
      <c r="J58" s="13">
        <v>38</v>
      </c>
      <c r="K58" s="13">
        <v>39</v>
      </c>
      <c r="L58" s="13">
        <v>75</v>
      </c>
      <c r="M58" s="13">
        <v>132</v>
      </c>
      <c r="N58" s="13">
        <v>134</v>
      </c>
      <c r="O58" s="13">
        <v>172</v>
      </c>
      <c r="P58" s="13">
        <v>105</v>
      </c>
      <c r="Q58" s="13">
        <v>33</v>
      </c>
      <c r="R58" s="13">
        <v>41</v>
      </c>
      <c r="S58" s="13">
        <v>69</v>
      </c>
      <c r="T58" s="13">
        <v>36</v>
      </c>
      <c r="U58" s="13">
        <v>8</v>
      </c>
      <c r="V58" s="13">
        <v>40</v>
      </c>
      <c r="W58" s="13">
        <v>101</v>
      </c>
      <c r="X58" s="13">
        <v>82</v>
      </c>
      <c r="Y58" s="13">
        <v>47</v>
      </c>
      <c r="Z58" s="13">
        <v>55</v>
      </c>
      <c r="AA58" s="13">
        <v>19</v>
      </c>
      <c r="AB58" s="13">
        <v>6</v>
      </c>
      <c r="AC58" s="13">
        <v>131</v>
      </c>
      <c r="AD58" s="13">
        <v>32</v>
      </c>
      <c r="AE58" s="13">
        <v>7</v>
      </c>
      <c r="AF58" s="13">
        <v>21</v>
      </c>
      <c r="AG58" s="13">
        <v>25</v>
      </c>
      <c r="AH58" s="13">
        <v>7</v>
      </c>
      <c r="AI58" s="13">
        <v>3</v>
      </c>
      <c r="AJ58" s="13">
        <v>5</v>
      </c>
      <c r="AK58" s="13">
        <v>1</v>
      </c>
      <c r="AL58" s="13">
        <v>100</v>
      </c>
      <c r="AM58" s="8"/>
    </row>
    <row r="59" spans="1:39" x14ac:dyDescent="0.2">
      <c r="A59" s="20"/>
      <c r="B59" s="20"/>
      <c r="C59" s="20"/>
      <c r="D59" s="14" t="s">
        <v>83</v>
      </c>
      <c r="E59" s="14"/>
      <c r="F59" s="14"/>
      <c r="G59" s="14"/>
      <c r="H59" s="14"/>
      <c r="I59" s="14"/>
      <c r="J59" s="14"/>
      <c r="K59" s="14"/>
      <c r="L59" s="14"/>
      <c r="M59" s="15" t="s">
        <v>85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8"/>
    </row>
    <row r="60" spans="1:39" x14ac:dyDescent="0.2">
      <c r="A60" s="22"/>
      <c r="B60" s="22"/>
      <c r="C60" s="19" t="s">
        <v>265</v>
      </c>
      <c r="D60" s="12">
        <v>0.5017788438527</v>
      </c>
      <c r="E60" s="12">
        <v>0.44642960048609998</v>
      </c>
      <c r="F60" s="12">
        <v>0.49562263901039999</v>
      </c>
      <c r="G60" s="12">
        <v>0.5328592562026</v>
      </c>
      <c r="H60" s="12">
        <v>0.52418558084819999</v>
      </c>
      <c r="I60" s="12">
        <v>0.6983614952885</v>
      </c>
      <c r="J60" s="12">
        <v>0.59847040932660001</v>
      </c>
      <c r="K60" s="12">
        <v>0.52442749095819996</v>
      </c>
      <c r="L60" s="12">
        <v>0.33707426371010002</v>
      </c>
      <c r="M60" s="12">
        <v>0.33931399515900001</v>
      </c>
      <c r="N60" s="12">
        <v>0.48334892998329998</v>
      </c>
      <c r="O60" s="12">
        <v>0.53646722275809999</v>
      </c>
      <c r="P60" s="12">
        <v>0.45289758401279989</v>
      </c>
      <c r="Q60" s="12">
        <v>0.61451034196319998</v>
      </c>
      <c r="R60" s="12">
        <v>0.56587490570650001</v>
      </c>
      <c r="S60" s="12">
        <v>0.49123583652109998</v>
      </c>
      <c r="T60" s="12">
        <v>0.42936805715479998</v>
      </c>
      <c r="U60" s="12">
        <v>0.67645306984929998</v>
      </c>
      <c r="V60" s="12">
        <v>0.44936581875249998</v>
      </c>
      <c r="W60" s="12">
        <v>0.46755575911840003</v>
      </c>
      <c r="X60" s="12">
        <v>0.61231851152749994</v>
      </c>
      <c r="Y60" s="12">
        <v>0.49096887132279998</v>
      </c>
      <c r="Z60" s="12">
        <v>0.44913880907809989</v>
      </c>
      <c r="AA60" s="12">
        <v>0.51298532161720001</v>
      </c>
      <c r="AB60" s="12">
        <v>0.44622816871019999</v>
      </c>
      <c r="AC60" s="12">
        <v>0.56817970190270006</v>
      </c>
      <c r="AD60" s="12">
        <v>0.50137457733449997</v>
      </c>
      <c r="AE60" s="12">
        <v>0.3355768032998</v>
      </c>
      <c r="AF60" s="12">
        <v>0.33133173723629999</v>
      </c>
      <c r="AG60" s="12">
        <v>0.44355183426990002</v>
      </c>
      <c r="AH60" s="12">
        <v>0.46815890419360001</v>
      </c>
      <c r="AI60" s="12">
        <v>0.10121480885170001</v>
      </c>
      <c r="AJ60" s="12">
        <v>0.4880217626476</v>
      </c>
      <c r="AK60" s="12">
        <v>0.25187488925290002</v>
      </c>
      <c r="AL60" s="12">
        <v>0.4679145132966</v>
      </c>
      <c r="AM60" s="8"/>
    </row>
    <row r="61" spans="1:39" x14ac:dyDescent="0.2">
      <c r="A61" s="20"/>
      <c r="B61" s="20"/>
      <c r="C61" s="20"/>
      <c r="D61" s="13">
        <v>412</v>
      </c>
      <c r="E61" s="13">
        <v>79</v>
      </c>
      <c r="F61" s="13">
        <v>100</v>
      </c>
      <c r="G61" s="13">
        <v>112</v>
      </c>
      <c r="H61" s="13">
        <v>121</v>
      </c>
      <c r="I61" s="13">
        <v>60</v>
      </c>
      <c r="J61" s="13">
        <v>81</v>
      </c>
      <c r="K61" s="13">
        <v>68</v>
      </c>
      <c r="L61" s="13">
        <v>71</v>
      </c>
      <c r="M61" s="13">
        <v>95</v>
      </c>
      <c r="N61" s="13">
        <v>148</v>
      </c>
      <c r="O61" s="13">
        <v>241</v>
      </c>
      <c r="P61" s="13">
        <v>95</v>
      </c>
      <c r="Q61" s="13">
        <v>52</v>
      </c>
      <c r="R61" s="13">
        <v>63</v>
      </c>
      <c r="S61" s="13">
        <v>96</v>
      </c>
      <c r="T61" s="13">
        <v>41</v>
      </c>
      <c r="U61" s="13">
        <v>16</v>
      </c>
      <c r="V61" s="13">
        <v>49</v>
      </c>
      <c r="W61" s="13">
        <v>98</v>
      </c>
      <c r="X61" s="13">
        <v>130</v>
      </c>
      <c r="Y61" s="13">
        <v>71</v>
      </c>
      <c r="Z61" s="13">
        <v>59</v>
      </c>
      <c r="AA61" s="13">
        <v>32</v>
      </c>
      <c r="AB61" s="13">
        <v>4</v>
      </c>
      <c r="AC61" s="13">
        <v>196</v>
      </c>
      <c r="AD61" s="13">
        <v>49</v>
      </c>
      <c r="AE61" s="13">
        <v>7</v>
      </c>
      <c r="AF61" s="13">
        <v>14</v>
      </c>
      <c r="AG61" s="13">
        <v>20</v>
      </c>
      <c r="AH61" s="13">
        <v>7</v>
      </c>
      <c r="AI61" s="13">
        <v>1</v>
      </c>
      <c r="AJ61" s="13">
        <v>4</v>
      </c>
      <c r="AK61" s="13">
        <v>2</v>
      </c>
      <c r="AL61" s="13">
        <v>112</v>
      </c>
      <c r="AM61" s="8"/>
    </row>
    <row r="62" spans="1:39" x14ac:dyDescent="0.2">
      <c r="A62" s="20"/>
      <c r="B62" s="20"/>
      <c r="C62" s="20"/>
      <c r="D62" s="14" t="s">
        <v>83</v>
      </c>
      <c r="E62" s="14"/>
      <c r="F62" s="14"/>
      <c r="G62" s="14"/>
      <c r="H62" s="14"/>
      <c r="I62" s="15" t="s">
        <v>127</v>
      </c>
      <c r="J62" s="15" t="s">
        <v>131</v>
      </c>
      <c r="K62" s="15" t="s">
        <v>111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8"/>
    </row>
    <row r="63" spans="1:39" x14ac:dyDescent="0.2">
      <c r="A63" s="22"/>
      <c r="B63" s="22"/>
      <c r="C63" s="19" t="s">
        <v>29</v>
      </c>
      <c r="D63" s="12">
        <v>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  <c r="K63" s="12">
        <v>1</v>
      </c>
      <c r="L63" s="12">
        <v>1</v>
      </c>
      <c r="M63" s="12">
        <v>1</v>
      </c>
      <c r="N63" s="12">
        <v>1</v>
      </c>
      <c r="O63" s="12">
        <v>1</v>
      </c>
      <c r="P63" s="12">
        <v>1</v>
      </c>
      <c r="Q63" s="12">
        <v>1</v>
      </c>
      <c r="R63" s="12">
        <v>1</v>
      </c>
      <c r="S63" s="12">
        <v>1</v>
      </c>
      <c r="T63" s="12">
        <v>1</v>
      </c>
      <c r="U63" s="12">
        <v>1</v>
      </c>
      <c r="V63" s="12">
        <v>1</v>
      </c>
      <c r="W63" s="12">
        <v>1</v>
      </c>
      <c r="X63" s="12">
        <v>1</v>
      </c>
      <c r="Y63" s="12">
        <v>1</v>
      </c>
      <c r="Z63" s="12">
        <v>1</v>
      </c>
      <c r="AA63" s="12">
        <v>1</v>
      </c>
      <c r="AB63" s="12">
        <v>1</v>
      </c>
      <c r="AC63" s="12">
        <v>1</v>
      </c>
      <c r="AD63" s="12">
        <v>1</v>
      </c>
      <c r="AE63" s="12">
        <v>1</v>
      </c>
      <c r="AF63" s="12">
        <v>1</v>
      </c>
      <c r="AG63" s="12">
        <v>1</v>
      </c>
      <c r="AH63" s="12">
        <v>1</v>
      </c>
      <c r="AI63" s="12">
        <v>1</v>
      </c>
      <c r="AJ63" s="12">
        <v>1</v>
      </c>
      <c r="AK63" s="12">
        <v>1</v>
      </c>
      <c r="AL63" s="12">
        <v>1</v>
      </c>
      <c r="AM63" s="8"/>
    </row>
    <row r="64" spans="1:39" x14ac:dyDescent="0.2">
      <c r="A64" s="20"/>
      <c r="B64" s="20"/>
      <c r="C64" s="20"/>
      <c r="D64" s="13">
        <v>927</v>
      </c>
      <c r="E64" s="13">
        <v>197</v>
      </c>
      <c r="F64" s="13">
        <v>257</v>
      </c>
      <c r="G64" s="13">
        <v>225</v>
      </c>
      <c r="H64" s="13">
        <v>248</v>
      </c>
      <c r="I64" s="13">
        <v>88</v>
      </c>
      <c r="J64" s="13">
        <v>136</v>
      </c>
      <c r="K64" s="13">
        <v>136</v>
      </c>
      <c r="L64" s="13">
        <v>191</v>
      </c>
      <c r="M64" s="13">
        <v>288</v>
      </c>
      <c r="N64" s="13">
        <v>366</v>
      </c>
      <c r="O64" s="13">
        <v>499</v>
      </c>
      <c r="P64" s="13">
        <v>234</v>
      </c>
      <c r="Q64" s="13">
        <v>99</v>
      </c>
      <c r="R64" s="13">
        <v>122</v>
      </c>
      <c r="S64" s="13">
        <v>207</v>
      </c>
      <c r="T64" s="13">
        <v>108</v>
      </c>
      <c r="U64" s="13">
        <v>33</v>
      </c>
      <c r="V64" s="13">
        <v>124</v>
      </c>
      <c r="W64" s="13">
        <v>230</v>
      </c>
      <c r="X64" s="13">
        <v>248</v>
      </c>
      <c r="Y64" s="13">
        <v>147</v>
      </c>
      <c r="Z64" s="13">
        <v>169</v>
      </c>
      <c r="AA64" s="13">
        <v>67</v>
      </c>
      <c r="AB64" s="13">
        <v>12</v>
      </c>
      <c r="AC64" s="13">
        <v>382</v>
      </c>
      <c r="AD64" s="13">
        <v>99</v>
      </c>
      <c r="AE64" s="13">
        <v>19</v>
      </c>
      <c r="AF64" s="13">
        <v>44</v>
      </c>
      <c r="AG64" s="13">
        <v>59</v>
      </c>
      <c r="AH64" s="13">
        <v>19</v>
      </c>
      <c r="AI64" s="13">
        <v>4</v>
      </c>
      <c r="AJ64" s="13">
        <v>13</v>
      </c>
      <c r="AK64" s="13">
        <v>5</v>
      </c>
      <c r="AL64" s="13">
        <v>283</v>
      </c>
      <c r="AM64" s="8"/>
    </row>
    <row r="65" spans="1:39" x14ac:dyDescent="0.2">
      <c r="A65" s="20"/>
      <c r="B65" s="20"/>
      <c r="C65" s="20"/>
      <c r="D65" s="14" t="s">
        <v>83</v>
      </c>
      <c r="E65" s="14" t="s">
        <v>83</v>
      </c>
      <c r="F65" s="14" t="s">
        <v>83</v>
      </c>
      <c r="G65" s="14" t="s">
        <v>83</v>
      </c>
      <c r="H65" s="14" t="s">
        <v>83</v>
      </c>
      <c r="I65" s="14" t="s">
        <v>83</v>
      </c>
      <c r="J65" s="14" t="s">
        <v>83</v>
      </c>
      <c r="K65" s="14" t="s">
        <v>83</v>
      </c>
      <c r="L65" s="14" t="s">
        <v>83</v>
      </c>
      <c r="M65" s="14" t="s">
        <v>83</v>
      </c>
      <c r="N65" s="14" t="s">
        <v>83</v>
      </c>
      <c r="O65" s="14" t="s">
        <v>83</v>
      </c>
      <c r="P65" s="14" t="s">
        <v>83</v>
      </c>
      <c r="Q65" s="14" t="s">
        <v>83</v>
      </c>
      <c r="R65" s="14" t="s">
        <v>83</v>
      </c>
      <c r="S65" s="14" t="s">
        <v>83</v>
      </c>
      <c r="T65" s="14" t="s">
        <v>83</v>
      </c>
      <c r="U65" s="14" t="s">
        <v>83</v>
      </c>
      <c r="V65" s="14" t="s">
        <v>83</v>
      </c>
      <c r="W65" s="14" t="s">
        <v>83</v>
      </c>
      <c r="X65" s="14" t="s">
        <v>83</v>
      </c>
      <c r="Y65" s="14" t="s">
        <v>83</v>
      </c>
      <c r="Z65" s="14" t="s">
        <v>83</v>
      </c>
      <c r="AA65" s="14" t="s">
        <v>83</v>
      </c>
      <c r="AB65" s="14" t="s">
        <v>83</v>
      </c>
      <c r="AC65" s="14" t="s">
        <v>83</v>
      </c>
      <c r="AD65" s="14" t="s">
        <v>83</v>
      </c>
      <c r="AE65" s="14" t="s">
        <v>83</v>
      </c>
      <c r="AF65" s="14" t="s">
        <v>83</v>
      </c>
      <c r="AG65" s="14" t="s">
        <v>83</v>
      </c>
      <c r="AH65" s="14" t="s">
        <v>83</v>
      </c>
      <c r="AI65" s="14" t="s">
        <v>83</v>
      </c>
      <c r="AJ65" s="14" t="s">
        <v>83</v>
      </c>
      <c r="AK65" s="14" t="s">
        <v>83</v>
      </c>
      <c r="AL65" s="14" t="s">
        <v>83</v>
      </c>
      <c r="AM65" s="8"/>
    </row>
    <row r="66" spans="1:39" x14ac:dyDescent="0.2">
      <c r="A66" s="22"/>
      <c r="B66" s="19" t="s">
        <v>274</v>
      </c>
      <c r="C66" s="19" t="s">
        <v>251</v>
      </c>
      <c r="D66" s="12">
        <v>0.51010445439219998</v>
      </c>
      <c r="E66" s="12">
        <v>0.58046733852029997</v>
      </c>
      <c r="F66" s="12">
        <v>0.44540597730909998</v>
      </c>
      <c r="G66" s="12">
        <v>0.50089679272559995</v>
      </c>
      <c r="H66" s="12">
        <v>0.52852478392899993</v>
      </c>
      <c r="I66" s="12">
        <v>0.65813014705819994</v>
      </c>
      <c r="J66" s="12">
        <v>0.52181184729149999</v>
      </c>
      <c r="K66" s="12">
        <v>0.4656875750567</v>
      </c>
      <c r="L66" s="12">
        <v>0.49975029269120003</v>
      </c>
      <c r="M66" s="12">
        <v>0.3946811021387</v>
      </c>
      <c r="N66" s="12">
        <v>0.5338049117293</v>
      </c>
      <c r="O66" s="12">
        <v>0.49395455114460002</v>
      </c>
      <c r="P66" s="12">
        <v>0.44904302263009999</v>
      </c>
      <c r="Q66" s="12">
        <v>0.49586120822940011</v>
      </c>
      <c r="R66" s="12">
        <v>0.57212264490569997</v>
      </c>
      <c r="S66" s="12">
        <v>0.43727929008619998</v>
      </c>
      <c r="T66" s="12">
        <v>0.72674447284089994</v>
      </c>
      <c r="U66" s="12">
        <v>0.4653662487845</v>
      </c>
      <c r="V66" s="12">
        <v>0.50578150075369999</v>
      </c>
      <c r="W66" s="12">
        <v>0.41324274949889989</v>
      </c>
      <c r="X66" s="12">
        <v>0.52401502429150004</v>
      </c>
      <c r="Y66" s="12">
        <v>0.57936480267759993</v>
      </c>
      <c r="Z66" s="12">
        <v>0.53841197349579994</v>
      </c>
      <c r="AA66" s="12">
        <v>0.53310718991329997</v>
      </c>
      <c r="AB66" s="12">
        <v>0.72233168200230002</v>
      </c>
      <c r="AC66" s="12">
        <v>0.56873701445680003</v>
      </c>
      <c r="AD66" s="12">
        <v>0.43166645202420001</v>
      </c>
      <c r="AE66" s="12">
        <v>0.39104599291999997</v>
      </c>
      <c r="AF66" s="12">
        <v>0.50745445691340008</v>
      </c>
      <c r="AG66" s="12">
        <v>0.50407984579809995</v>
      </c>
      <c r="AH66" s="12">
        <v>0.38115029884360002</v>
      </c>
      <c r="AI66" s="12">
        <v>0.2066599985756</v>
      </c>
      <c r="AJ66" s="12">
        <v>0.28926782422230002</v>
      </c>
      <c r="AK66" s="12">
        <v>0.66720537389089996</v>
      </c>
      <c r="AL66" s="12">
        <v>0.48827060237699998</v>
      </c>
      <c r="AM66" s="8"/>
    </row>
    <row r="67" spans="1:39" x14ac:dyDescent="0.2">
      <c r="A67" s="20"/>
      <c r="B67" s="20"/>
      <c r="C67" s="20"/>
      <c r="D67" s="13">
        <v>447</v>
      </c>
      <c r="E67" s="13">
        <v>103</v>
      </c>
      <c r="F67" s="13">
        <v>120</v>
      </c>
      <c r="G67" s="13">
        <v>103</v>
      </c>
      <c r="H67" s="13">
        <v>121</v>
      </c>
      <c r="I67" s="13">
        <v>55</v>
      </c>
      <c r="J67" s="13">
        <v>70</v>
      </c>
      <c r="K67" s="13">
        <v>71</v>
      </c>
      <c r="L67" s="13">
        <v>99</v>
      </c>
      <c r="M67" s="13">
        <v>115</v>
      </c>
      <c r="N67" s="13">
        <v>191</v>
      </c>
      <c r="O67" s="13">
        <v>229</v>
      </c>
      <c r="P67" s="13">
        <v>96</v>
      </c>
      <c r="Q67" s="13">
        <v>43</v>
      </c>
      <c r="R67" s="13">
        <v>55</v>
      </c>
      <c r="S67" s="13">
        <v>92</v>
      </c>
      <c r="T67" s="13">
        <v>73</v>
      </c>
      <c r="U67" s="13">
        <v>18</v>
      </c>
      <c r="V67" s="13">
        <v>70</v>
      </c>
      <c r="W67" s="13">
        <v>90</v>
      </c>
      <c r="X67" s="13">
        <v>110</v>
      </c>
      <c r="Y67" s="13">
        <v>76</v>
      </c>
      <c r="Z67" s="13">
        <v>101</v>
      </c>
      <c r="AA67" s="13">
        <v>38</v>
      </c>
      <c r="AB67" s="13">
        <v>8</v>
      </c>
      <c r="AC67" s="13">
        <v>180</v>
      </c>
      <c r="AD67" s="13">
        <v>44</v>
      </c>
      <c r="AE67" s="13">
        <v>9</v>
      </c>
      <c r="AF67" s="13">
        <v>18</v>
      </c>
      <c r="AG67" s="13">
        <v>32</v>
      </c>
      <c r="AH67" s="13">
        <v>8</v>
      </c>
      <c r="AI67" s="13">
        <v>2</v>
      </c>
      <c r="AJ67" s="13">
        <v>7</v>
      </c>
      <c r="AK67" s="13">
        <v>3</v>
      </c>
      <c r="AL67" s="13">
        <v>144</v>
      </c>
      <c r="AM67" s="8"/>
    </row>
    <row r="68" spans="1:39" x14ac:dyDescent="0.2">
      <c r="A68" s="20"/>
      <c r="B68" s="20"/>
      <c r="C68" s="20"/>
      <c r="D68" s="14" t="s">
        <v>83</v>
      </c>
      <c r="E68" s="14"/>
      <c r="F68" s="14"/>
      <c r="G68" s="14"/>
      <c r="H68" s="14"/>
      <c r="I68" s="15" t="s">
        <v>111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5" t="s">
        <v>196</v>
      </c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8"/>
    </row>
    <row r="69" spans="1:39" x14ac:dyDescent="0.2">
      <c r="A69" s="22"/>
      <c r="B69" s="22"/>
      <c r="C69" s="19" t="s">
        <v>254</v>
      </c>
      <c r="D69" s="12">
        <v>0.42679804400780003</v>
      </c>
      <c r="E69" s="12">
        <v>0.34239158987610002</v>
      </c>
      <c r="F69" s="12">
        <v>0.50335083238480005</v>
      </c>
      <c r="G69" s="12">
        <v>0.44207353728479998</v>
      </c>
      <c r="H69" s="12">
        <v>0.4018713134661</v>
      </c>
      <c r="I69" s="12">
        <v>0.33567357705049999</v>
      </c>
      <c r="J69" s="12">
        <v>0.41158566211690001</v>
      </c>
      <c r="K69" s="12">
        <v>0.49517565987720003</v>
      </c>
      <c r="L69" s="12">
        <v>0.41809392852490002</v>
      </c>
      <c r="M69" s="12">
        <v>0.47156604470169999</v>
      </c>
      <c r="N69" s="12">
        <v>0.40591450837819998</v>
      </c>
      <c r="O69" s="12">
        <v>0.44063760648330003</v>
      </c>
      <c r="P69" s="12">
        <v>0.45232396890760002</v>
      </c>
      <c r="Q69" s="12">
        <v>0.458480033743</v>
      </c>
      <c r="R69" s="12">
        <v>0.40250570013100001</v>
      </c>
      <c r="S69" s="12">
        <v>0.48599059767129998</v>
      </c>
      <c r="T69" s="12">
        <v>0.19770640971199999</v>
      </c>
      <c r="U69" s="12">
        <v>0.49108334589640001</v>
      </c>
      <c r="V69" s="12">
        <v>0.47598187772169998</v>
      </c>
      <c r="W69" s="12">
        <v>0.48376468390779997</v>
      </c>
      <c r="X69" s="12">
        <v>0.42181668428980001</v>
      </c>
      <c r="Y69" s="12">
        <v>0.34583986348919998</v>
      </c>
      <c r="Z69" s="12">
        <v>0.42316270259990002</v>
      </c>
      <c r="AA69" s="12">
        <v>0.43926681221019998</v>
      </c>
      <c r="AB69" s="12">
        <v>0.27766831799769998</v>
      </c>
      <c r="AC69" s="12">
        <v>0.38175157119800002</v>
      </c>
      <c r="AD69" s="12">
        <v>0.44234055693419999</v>
      </c>
      <c r="AE69" s="12">
        <v>0.55281340088679998</v>
      </c>
      <c r="AF69" s="12">
        <v>0.41216727465969999</v>
      </c>
      <c r="AG69" s="12">
        <v>0.38615170203530003</v>
      </c>
      <c r="AH69" s="12">
        <v>0.51773323900750001</v>
      </c>
      <c r="AI69" s="12">
        <v>0.79334000142440009</v>
      </c>
      <c r="AJ69" s="12">
        <v>0.64777343450610003</v>
      </c>
      <c r="AK69" s="12">
        <v>0.33279462610909999</v>
      </c>
      <c r="AL69" s="12">
        <v>0.46220167875110002</v>
      </c>
      <c r="AM69" s="8"/>
    </row>
    <row r="70" spans="1:39" x14ac:dyDescent="0.2">
      <c r="A70" s="20"/>
      <c r="B70" s="20"/>
      <c r="C70" s="20"/>
      <c r="D70" s="13">
        <v>406</v>
      </c>
      <c r="E70" s="13">
        <v>73</v>
      </c>
      <c r="F70" s="13">
        <v>115</v>
      </c>
      <c r="G70" s="13">
        <v>108</v>
      </c>
      <c r="H70" s="13">
        <v>110</v>
      </c>
      <c r="I70" s="13">
        <v>32</v>
      </c>
      <c r="J70" s="13">
        <v>59</v>
      </c>
      <c r="K70" s="13">
        <v>58</v>
      </c>
      <c r="L70" s="13">
        <v>80</v>
      </c>
      <c r="M70" s="13">
        <v>134</v>
      </c>
      <c r="N70" s="13">
        <v>146</v>
      </c>
      <c r="O70" s="13">
        <v>232</v>
      </c>
      <c r="P70" s="13">
        <v>113</v>
      </c>
      <c r="Q70" s="13">
        <v>49</v>
      </c>
      <c r="R70" s="13">
        <v>62</v>
      </c>
      <c r="S70" s="13">
        <v>95</v>
      </c>
      <c r="T70" s="13">
        <v>24</v>
      </c>
      <c r="U70" s="13">
        <v>13</v>
      </c>
      <c r="V70" s="13">
        <v>50</v>
      </c>
      <c r="W70" s="13">
        <v>114</v>
      </c>
      <c r="X70" s="13">
        <v>120</v>
      </c>
      <c r="Y70" s="13">
        <v>58</v>
      </c>
      <c r="Z70" s="13">
        <v>60</v>
      </c>
      <c r="AA70" s="13">
        <v>27</v>
      </c>
      <c r="AB70" s="13">
        <v>3</v>
      </c>
      <c r="AC70" s="13">
        <v>176</v>
      </c>
      <c r="AD70" s="13">
        <v>47</v>
      </c>
      <c r="AE70" s="13">
        <v>9</v>
      </c>
      <c r="AF70" s="13">
        <v>19</v>
      </c>
      <c r="AG70" s="13">
        <v>19</v>
      </c>
      <c r="AH70" s="13">
        <v>9</v>
      </c>
      <c r="AI70" s="13">
        <v>2</v>
      </c>
      <c r="AJ70" s="13">
        <v>5</v>
      </c>
      <c r="AK70" s="13">
        <v>2</v>
      </c>
      <c r="AL70" s="13">
        <v>118</v>
      </c>
      <c r="AM70" s="8"/>
    </row>
    <row r="71" spans="1:39" x14ac:dyDescent="0.2">
      <c r="A71" s="20"/>
      <c r="B71" s="20"/>
      <c r="C71" s="20"/>
      <c r="D71" s="14" t="s">
        <v>83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5" t="s">
        <v>111</v>
      </c>
      <c r="Q71" s="14"/>
      <c r="R71" s="14"/>
      <c r="S71" s="15" t="s">
        <v>111</v>
      </c>
      <c r="T71" s="14"/>
      <c r="U71" s="14"/>
      <c r="V71" s="15" t="s">
        <v>111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8"/>
    </row>
    <row r="72" spans="1:39" x14ac:dyDescent="0.2">
      <c r="A72" s="22"/>
      <c r="B72" s="22"/>
      <c r="C72" s="19" t="s">
        <v>265</v>
      </c>
      <c r="D72" s="12">
        <v>6.3097501600029998E-2</v>
      </c>
      <c r="E72" s="12">
        <v>7.7141071603579997E-2</v>
      </c>
      <c r="F72" s="12">
        <v>5.1243190306020002E-2</v>
      </c>
      <c r="G72" s="12">
        <v>5.7029669989559988E-2</v>
      </c>
      <c r="H72" s="12">
        <v>6.9603902604880002E-2</v>
      </c>
      <c r="I72" s="12">
        <v>6.1962758912350001E-3</v>
      </c>
      <c r="J72" s="12">
        <v>6.660249059159E-2</v>
      </c>
      <c r="K72" s="12">
        <v>3.913676506614E-2</v>
      </c>
      <c r="L72" s="12">
        <v>8.2155778783880001E-2</v>
      </c>
      <c r="M72" s="12">
        <v>0.1337528531596</v>
      </c>
      <c r="N72" s="12">
        <v>6.0280579892460003E-2</v>
      </c>
      <c r="O72" s="12">
        <v>6.5407842372029998E-2</v>
      </c>
      <c r="P72" s="12">
        <v>9.8633008462249996E-2</v>
      </c>
      <c r="Q72" s="12">
        <v>4.5658758027609998E-2</v>
      </c>
      <c r="R72" s="12">
        <v>2.5371654963280001E-2</v>
      </c>
      <c r="S72" s="12">
        <v>7.6730112242580001E-2</v>
      </c>
      <c r="T72" s="12">
        <v>7.5549117447090003E-2</v>
      </c>
      <c r="U72" s="12">
        <v>4.3550405319129987E-2</v>
      </c>
      <c r="V72" s="12">
        <v>1.823662152454E-2</v>
      </c>
      <c r="W72" s="12">
        <v>0.1029925665933</v>
      </c>
      <c r="X72" s="12">
        <v>5.4168291418740001E-2</v>
      </c>
      <c r="Y72" s="12">
        <v>7.4795333833239996E-2</v>
      </c>
      <c r="Z72" s="12">
        <v>3.84253239043E-2</v>
      </c>
      <c r="AA72" s="12">
        <v>2.762599787657E-2</v>
      </c>
      <c r="AB72" s="12">
        <v>0</v>
      </c>
      <c r="AC72" s="12">
        <v>4.951141434517E-2</v>
      </c>
      <c r="AD72" s="12">
        <v>0.1259929910416</v>
      </c>
      <c r="AE72" s="12">
        <v>5.6140606193190001E-2</v>
      </c>
      <c r="AF72" s="12">
        <v>8.0378268426829991E-2</v>
      </c>
      <c r="AG72" s="12">
        <v>0.1097684521666</v>
      </c>
      <c r="AH72" s="12">
        <v>0.101116462149</v>
      </c>
      <c r="AI72" s="12">
        <v>0</v>
      </c>
      <c r="AJ72" s="12">
        <v>6.2958741271649993E-2</v>
      </c>
      <c r="AK72" s="12">
        <v>0</v>
      </c>
      <c r="AL72" s="12">
        <v>4.9527718871989999E-2</v>
      </c>
      <c r="AM72" s="8"/>
    </row>
    <row r="73" spans="1:39" x14ac:dyDescent="0.2">
      <c r="A73" s="20"/>
      <c r="B73" s="20"/>
      <c r="C73" s="20"/>
      <c r="D73" s="13">
        <v>66</v>
      </c>
      <c r="E73" s="13">
        <v>17</v>
      </c>
      <c r="F73" s="13">
        <v>20</v>
      </c>
      <c r="G73" s="13">
        <v>14</v>
      </c>
      <c r="H73" s="13">
        <v>15</v>
      </c>
      <c r="I73" s="13">
        <v>1</v>
      </c>
      <c r="J73" s="13">
        <v>7</v>
      </c>
      <c r="K73" s="13">
        <v>7</v>
      </c>
      <c r="L73" s="13">
        <v>12</v>
      </c>
      <c r="M73" s="13">
        <v>34</v>
      </c>
      <c r="N73" s="13">
        <v>26</v>
      </c>
      <c r="O73" s="13">
        <v>36</v>
      </c>
      <c r="P73" s="13">
        <v>24</v>
      </c>
      <c r="Q73" s="13">
        <v>6</v>
      </c>
      <c r="R73" s="13">
        <v>5</v>
      </c>
      <c r="S73" s="13">
        <v>15</v>
      </c>
      <c r="T73" s="13">
        <v>10</v>
      </c>
      <c r="U73" s="13">
        <v>3</v>
      </c>
      <c r="V73" s="13">
        <v>3</v>
      </c>
      <c r="W73" s="13">
        <v>25</v>
      </c>
      <c r="X73" s="13">
        <v>17</v>
      </c>
      <c r="Y73" s="13">
        <v>11</v>
      </c>
      <c r="Z73" s="13">
        <v>8</v>
      </c>
      <c r="AA73" s="13">
        <v>2</v>
      </c>
      <c r="AB73" s="13">
        <v>0</v>
      </c>
      <c r="AC73" s="13">
        <v>25</v>
      </c>
      <c r="AD73" s="13">
        <v>7</v>
      </c>
      <c r="AE73" s="13">
        <v>1</v>
      </c>
      <c r="AF73" s="13">
        <v>6</v>
      </c>
      <c r="AG73" s="13">
        <v>7</v>
      </c>
      <c r="AH73" s="13">
        <v>2</v>
      </c>
      <c r="AI73" s="13">
        <v>0</v>
      </c>
      <c r="AJ73" s="13">
        <v>1</v>
      </c>
      <c r="AK73" s="13">
        <v>0</v>
      </c>
      <c r="AL73" s="13">
        <v>17</v>
      </c>
      <c r="AM73" s="8"/>
    </row>
    <row r="74" spans="1:39" x14ac:dyDescent="0.2">
      <c r="A74" s="20"/>
      <c r="B74" s="20"/>
      <c r="C74" s="20"/>
      <c r="D74" s="14" t="s">
        <v>83</v>
      </c>
      <c r="E74" s="14"/>
      <c r="F74" s="14"/>
      <c r="G74" s="14"/>
      <c r="H74" s="14"/>
      <c r="I74" s="14"/>
      <c r="J74" s="14"/>
      <c r="K74" s="14"/>
      <c r="L74" s="15" t="s">
        <v>85</v>
      </c>
      <c r="M74" s="15" t="s">
        <v>96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8"/>
    </row>
    <row r="75" spans="1:39" x14ac:dyDescent="0.2">
      <c r="A75" s="22"/>
      <c r="B75" s="22"/>
      <c r="C75" s="19" t="s">
        <v>29</v>
      </c>
      <c r="D75" s="12">
        <v>1</v>
      </c>
      <c r="E75" s="12">
        <v>1</v>
      </c>
      <c r="F75" s="12">
        <v>1</v>
      </c>
      <c r="G75" s="12">
        <v>1</v>
      </c>
      <c r="H75" s="12">
        <v>1</v>
      </c>
      <c r="I75" s="12">
        <v>1</v>
      </c>
      <c r="J75" s="12">
        <v>1</v>
      </c>
      <c r="K75" s="12">
        <v>1</v>
      </c>
      <c r="L75" s="12">
        <v>1</v>
      </c>
      <c r="M75" s="12">
        <v>1</v>
      </c>
      <c r="N75" s="12">
        <v>1</v>
      </c>
      <c r="O75" s="12">
        <v>1</v>
      </c>
      <c r="P75" s="12">
        <v>1</v>
      </c>
      <c r="Q75" s="12">
        <v>1</v>
      </c>
      <c r="R75" s="12">
        <v>1</v>
      </c>
      <c r="S75" s="12">
        <v>1</v>
      </c>
      <c r="T75" s="12">
        <v>1</v>
      </c>
      <c r="U75" s="12">
        <v>1</v>
      </c>
      <c r="V75" s="12">
        <v>1</v>
      </c>
      <c r="W75" s="12">
        <v>1</v>
      </c>
      <c r="X75" s="12">
        <v>1</v>
      </c>
      <c r="Y75" s="12">
        <v>1</v>
      </c>
      <c r="Z75" s="12">
        <v>1</v>
      </c>
      <c r="AA75" s="12">
        <v>1</v>
      </c>
      <c r="AB75" s="12">
        <v>1</v>
      </c>
      <c r="AC75" s="12">
        <v>1</v>
      </c>
      <c r="AD75" s="12">
        <v>1</v>
      </c>
      <c r="AE75" s="12">
        <v>1</v>
      </c>
      <c r="AF75" s="12">
        <v>1</v>
      </c>
      <c r="AG75" s="12">
        <v>1</v>
      </c>
      <c r="AH75" s="12">
        <v>1</v>
      </c>
      <c r="AI75" s="12">
        <v>1</v>
      </c>
      <c r="AJ75" s="12">
        <v>1</v>
      </c>
      <c r="AK75" s="12">
        <v>1</v>
      </c>
      <c r="AL75" s="12">
        <v>1</v>
      </c>
      <c r="AM75" s="8"/>
    </row>
    <row r="76" spans="1:39" x14ac:dyDescent="0.2">
      <c r="A76" s="20"/>
      <c r="B76" s="20"/>
      <c r="C76" s="20"/>
      <c r="D76" s="13">
        <v>919</v>
      </c>
      <c r="E76" s="13">
        <v>193</v>
      </c>
      <c r="F76" s="13">
        <v>255</v>
      </c>
      <c r="G76" s="13">
        <v>225</v>
      </c>
      <c r="H76" s="13">
        <v>246</v>
      </c>
      <c r="I76" s="13">
        <v>88</v>
      </c>
      <c r="J76" s="13">
        <v>136</v>
      </c>
      <c r="K76" s="13">
        <v>136</v>
      </c>
      <c r="L76" s="13">
        <v>191</v>
      </c>
      <c r="M76" s="13">
        <v>283</v>
      </c>
      <c r="N76" s="13">
        <v>363</v>
      </c>
      <c r="O76" s="13">
        <v>497</v>
      </c>
      <c r="P76" s="13">
        <v>233</v>
      </c>
      <c r="Q76" s="13">
        <v>98</v>
      </c>
      <c r="R76" s="13">
        <v>122</v>
      </c>
      <c r="S76" s="13">
        <v>202</v>
      </c>
      <c r="T76" s="13">
        <v>107</v>
      </c>
      <c r="U76" s="13">
        <v>34</v>
      </c>
      <c r="V76" s="13">
        <v>123</v>
      </c>
      <c r="W76" s="13">
        <v>229</v>
      </c>
      <c r="X76" s="13">
        <v>247</v>
      </c>
      <c r="Y76" s="13">
        <v>145</v>
      </c>
      <c r="Z76" s="13">
        <v>169</v>
      </c>
      <c r="AA76" s="13">
        <v>67</v>
      </c>
      <c r="AB76" s="13">
        <v>11</v>
      </c>
      <c r="AC76" s="13">
        <v>381</v>
      </c>
      <c r="AD76" s="13">
        <v>98</v>
      </c>
      <c r="AE76" s="13">
        <v>19</v>
      </c>
      <c r="AF76" s="13">
        <v>43</v>
      </c>
      <c r="AG76" s="13">
        <v>58</v>
      </c>
      <c r="AH76" s="13">
        <v>19</v>
      </c>
      <c r="AI76" s="13">
        <v>4</v>
      </c>
      <c r="AJ76" s="13">
        <v>13</v>
      </c>
      <c r="AK76" s="13">
        <v>5</v>
      </c>
      <c r="AL76" s="13">
        <v>279</v>
      </c>
      <c r="AM76" s="8"/>
    </row>
    <row r="77" spans="1:39" x14ac:dyDescent="0.2">
      <c r="A77" s="20"/>
      <c r="B77" s="20"/>
      <c r="C77" s="20"/>
      <c r="D77" s="14" t="s">
        <v>83</v>
      </c>
      <c r="E77" s="14" t="s">
        <v>83</v>
      </c>
      <c r="F77" s="14" t="s">
        <v>83</v>
      </c>
      <c r="G77" s="14" t="s">
        <v>83</v>
      </c>
      <c r="H77" s="14" t="s">
        <v>83</v>
      </c>
      <c r="I77" s="14" t="s">
        <v>83</v>
      </c>
      <c r="J77" s="14" t="s">
        <v>83</v>
      </c>
      <c r="K77" s="14" t="s">
        <v>83</v>
      </c>
      <c r="L77" s="14" t="s">
        <v>83</v>
      </c>
      <c r="M77" s="14" t="s">
        <v>83</v>
      </c>
      <c r="N77" s="14" t="s">
        <v>83</v>
      </c>
      <c r="O77" s="14" t="s">
        <v>83</v>
      </c>
      <c r="P77" s="14" t="s">
        <v>83</v>
      </c>
      <c r="Q77" s="14" t="s">
        <v>83</v>
      </c>
      <c r="R77" s="14" t="s">
        <v>83</v>
      </c>
      <c r="S77" s="14" t="s">
        <v>83</v>
      </c>
      <c r="T77" s="14" t="s">
        <v>83</v>
      </c>
      <c r="U77" s="14" t="s">
        <v>83</v>
      </c>
      <c r="V77" s="14" t="s">
        <v>83</v>
      </c>
      <c r="W77" s="14" t="s">
        <v>83</v>
      </c>
      <c r="X77" s="14" t="s">
        <v>83</v>
      </c>
      <c r="Y77" s="14" t="s">
        <v>83</v>
      </c>
      <c r="Z77" s="14" t="s">
        <v>83</v>
      </c>
      <c r="AA77" s="14" t="s">
        <v>83</v>
      </c>
      <c r="AB77" s="14" t="s">
        <v>83</v>
      </c>
      <c r="AC77" s="14" t="s">
        <v>83</v>
      </c>
      <c r="AD77" s="14" t="s">
        <v>83</v>
      </c>
      <c r="AE77" s="14" t="s">
        <v>83</v>
      </c>
      <c r="AF77" s="14" t="s">
        <v>83</v>
      </c>
      <c r="AG77" s="14" t="s">
        <v>83</v>
      </c>
      <c r="AH77" s="14" t="s">
        <v>83</v>
      </c>
      <c r="AI77" s="14" t="s">
        <v>83</v>
      </c>
      <c r="AJ77" s="14" t="s">
        <v>83</v>
      </c>
      <c r="AK77" s="14" t="s">
        <v>83</v>
      </c>
      <c r="AL77" s="14" t="s">
        <v>83</v>
      </c>
      <c r="AM77" s="8"/>
    </row>
    <row r="78" spans="1:39" x14ac:dyDescent="0.2">
      <c r="A78" s="22"/>
      <c r="B78" s="19" t="s">
        <v>275</v>
      </c>
      <c r="C78" s="19" t="s">
        <v>251</v>
      </c>
      <c r="D78" s="12">
        <v>0.2196007922804</v>
      </c>
      <c r="E78" s="12">
        <v>0.21569623273290001</v>
      </c>
      <c r="F78" s="12">
        <v>0.21815173089619999</v>
      </c>
      <c r="G78" s="12">
        <v>0.22446706190560001</v>
      </c>
      <c r="H78" s="12">
        <v>0.21971108392450001</v>
      </c>
      <c r="I78" s="12">
        <v>0.17630784305819999</v>
      </c>
      <c r="J78" s="12">
        <v>0.27113310874550001</v>
      </c>
      <c r="K78" s="12">
        <v>0.26350537151929998</v>
      </c>
      <c r="L78" s="12">
        <v>0.23763642326109999</v>
      </c>
      <c r="M78" s="12">
        <v>0.16908550657720001</v>
      </c>
      <c r="N78" s="12">
        <v>0.2265400587985</v>
      </c>
      <c r="O78" s="12">
        <v>0.20710059557380001</v>
      </c>
      <c r="P78" s="12">
        <v>0.1546172276203</v>
      </c>
      <c r="Q78" s="12">
        <v>0.31884654185509997</v>
      </c>
      <c r="R78" s="12">
        <v>0.1116472077241</v>
      </c>
      <c r="S78" s="12">
        <v>0.30398554059159999</v>
      </c>
      <c r="T78" s="12">
        <v>0.1611982827108</v>
      </c>
      <c r="U78" s="12">
        <v>0.24300904123690001</v>
      </c>
      <c r="V78" s="12">
        <v>0.2567924033074</v>
      </c>
      <c r="W78" s="12">
        <v>0.18127687046409999</v>
      </c>
      <c r="X78" s="12">
        <v>0.21132811326539999</v>
      </c>
      <c r="Y78" s="12">
        <v>0.28164999411879998</v>
      </c>
      <c r="Z78" s="12">
        <v>0.21801923364840001</v>
      </c>
      <c r="AA78" s="12">
        <v>0.19278825741219999</v>
      </c>
      <c r="AB78" s="12">
        <v>0.179798883548</v>
      </c>
      <c r="AC78" s="12">
        <v>0.22182082849910001</v>
      </c>
      <c r="AD78" s="12">
        <v>0.18794136937110001</v>
      </c>
      <c r="AE78" s="12">
        <v>0.27399431271809999</v>
      </c>
      <c r="AF78" s="12">
        <v>0.12658999610980001</v>
      </c>
      <c r="AG78" s="12">
        <v>0.1741238518381</v>
      </c>
      <c r="AH78" s="12">
        <v>0.23487945131080001</v>
      </c>
      <c r="AI78" s="12">
        <v>0.1054451897239</v>
      </c>
      <c r="AJ78" s="12">
        <v>0.50359532518560002</v>
      </c>
      <c r="AK78" s="12">
        <v>0.61825974124289995</v>
      </c>
      <c r="AL78" s="12">
        <v>0.22738203282569999</v>
      </c>
      <c r="AM78" s="8"/>
    </row>
    <row r="79" spans="1:39" x14ac:dyDescent="0.2">
      <c r="A79" s="20"/>
      <c r="B79" s="20"/>
      <c r="C79" s="20"/>
      <c r="D79" s="13">
        <v>208</v>
      </c>
      <c r="E79" s="13">
        <v>50</v>
      </c>
      <c r="F79" s="13">
        <v>59</v>
      </c>
      <c r="G79" s="13">
        <v>48</v>
      </c>
      <c r="H79" s="13">
        <v>51</v>
      </c>
      <c r="I79" s="13">
        <v>15</v>
      </c>
      <c r="J79" s="13">
        <v>32</v>
      </c>
      <c r="K79" s="13">
        <v>41</v>
      </c>
      <c r="L79" s="13">
        <v>45</v>
      </c>
      <c r="M79" s="13">
        <v>54</v>
      </c>
      <c r="N79" s="13">
        <v>88</v>
      </c>
      <c r="O79" s="13">
        <v>103</v>
      </c>
      <c r="P79" s="13">
        <v>43</v>
      </c>
      <c r="Q79" s="13">
        <v>21</v>
      </c>
      <c r="R79" s="13">
        <v>18</v>
      </c>
      <c r="S79" s="13">
        <v>56</v>
      </c>
      <c r="T79" s="13">
        <v>24</v>
      </c>
      <c r="U79" s="13">
        <v>11</v>
      </c>
      <c r="V79" s="13">
        <v>35</v>
      </c>
      <c r="W79" s="13">
        <v>46</v>
      </c>
      <c r="X79" s="13">
        <v>45</v>
      </c>
      <c r="Y79" s="13">
        <v>38</v>
      </c>
      <c r="Z79" s="13">
        <v>45</v>
      </c>
      <c r="AA79" s="13">
        <v>17</v>
      </c>
      <c r="AB79" s="13">
        <v>2</v>
      </c>
      <c r="AC79" s="13">
        <v>82</v>
      </c>
      <c r="AD79" s="13">
        <v>19</v>
      </c>
      <c r="AE79" s="13">
        <v>6</v>
      </c>
      <c r="AF79" s="13">
        <v>7</v>
      </c>
      <c r="AG79" s="13">
        <v>12</v>
      </c>
      <c r="AH79" s="13">
        <v>6</v>
      </c>
      <c r="AI79" s="13">
        <v>1</v>
      </c>
      <c r="AJ79" s="13">
        <v>5</v>
      </c>
      <c r="AK79" s="13">
        <v>3</v>
      </c>
      <c r="AL79" s="13">
        <v>67</v>
      </c>
      <c r="AM79" s="8"/>
    </row>
    <row r="80" spans="1:39" x14ac:dyDescent="0.2">
      <c r="A80" s="20"/>
      <c r="B80" s="20"/>
      <c r="C80" s="20"/>
      <c r="D80" s="14" t="s">
        <v>83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5" t="s">
        <v>151</v>
      </c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8"/>
    </row>
    <row r="81" spans="1:39" x14ac:dyDescent="0.2">
      <c r="A81" s="22"/>
      <c r="B81" s="22"/>
      <c r="C81" s="19" t="s">
        <v>254</v>
      </c>
      <c r="D81" s="12">
        <v>0.53671363549210005</v>
      </c>
      <c r="E81" s="12">
        <v>0.60075854274219997</v>
      </c>
      <c r="F81" s="12">
        <v>0.46145901299730002</v>
      </c>
      <c r="G81" s="12">
        <v>0.5349687543303</v>
      </c>
      <c r="H81" s="12">
        <v>0.56384909450590004</v>
      </c>
      <c r="I81" s="12">
        <v>0.60677969036839996</v>
      </c>
      <c r="J81" s="12">
        <v>0.54006446444099998</v>
      </c>
      <c r="K81" s="12">
        <v>0.54832564561920005</v>
      </c>
      <c r="L81" s="12">
        <v>0.5064681888118</v>
      </c>
      <c r="M81" s="12">
        <v>0.47625212956090002</v>
      </c>
      <c r="N81" s="12">
        <v>0.58923240830300005</v>
      </c>
      <c r="O81" s="12">
        <v>0.49800967469200003</v>
      </c>
      <c r="P81" s="12">
        <v>0.5759956184292</v>
      </c>
      <c r="Q81" s="12">
        <v>0.47981318839140003</v>
      </c>
      <c r="R81" s="12">
        <v>0.61926041481829996</v>
      </c>
      <c r="S81" s="12">
        <v>0.4828287188832</v>
      </c>
      <c r="T81" s="12">
        <v>0.61018521987360008</v>
      </c>
      <c r="U81" s="12">
        <v>0.5643506508185</v>
      </c>
      <c r="V81" s="12">
        <v>0.4416923879163</v>
      </c>
      <c r="W81" s="12">
        <v>0.5256733063772</v>
      </c>
      <c r="X81" s="12">
        <v>0.55466950024899997</v>
      </c>
      <c r="Y81" s="12">
        <v>0.56639954541789994</v>
      </c>
      <c r="Z81" s="12">
        <v>0.55558693084940003</v>
      </c>
      <c r="AA81" s="12">
        <v>0.47305406760000002</v>
      </c>
      <c r="AB81" s="12">
        <v>0.39033172098550001</v>
      </c>
      <c r="AC81" s="12">
        <v>0.56190886438420007</v>
      </c>
      <c r="AD81" s="12">
        <v>0.60038012358460002</v>
      </c>
      <c r="AE81" s="12">
        <v>0.3851652500196</v>
      </c>
      <c r="AF81" s="12">
        <v>0.60374100768399996</v>
      </c>
      <c r="AG81" s="12">
        <v>0.53140491424970004</v>
      </c>
      <c r="AH81" s="12">
        <v>0.33995688563850002</v>
      </c>
      <c r="AI81" s="12">
        <v>0.67186667866220007</v>
      </c>
      <c r="AJ81" s="12">
        <v>0.35440422726999998</v>
      </c>
      <c r="AK81" s="12">
        <v>0</v>
      </c>
      <c r="AL81" s="12">
        <v>0.50172852778779997</v>
      </c>
      <c r="AM81" s="8"/>
    </row>
    <row r="82" spans="1:39" x14ac:dyDescent="0.2">
      <c r="A82" s="20"/>
      <c r="B82" s="20"/>
      <c r="C82" s="20"/>
      <c r="D82" s="13">
        <v>473</v>
      </c>
      <c r="E82" s="13">
        <v>107</v>
      </c>
      <c r="F82" s="13">
        <v>122</v>
      </c>
      <c r="G82" s="13">
        <v>111</v>
      </c>
      <c r="H82" s="13">
        <v>133</v>
      </c>
      <c r="I82" s="13">
        <v>50</v>
      </c>
      <c r="J82" s="13">
        <v>77</v>
      </c>
      <c r="K82" s="13">
        <v>66</v>
      </c>
      <c r="L82" s="13">
        <v>97</v>
      </c>
      <c r="M82" s="13">
        <v>139</v>
      </c>
      <c r="N82" s="13">
        <v>196</v>
      </c>
      <c r="O82" s="13">
        <v>249</v>
      </c>
      <c r="P82" s="13">
        <v>128</v>
      </c>
      <c r="Q82" s="13">
        <v>50</v>
      </c>
      <c r="R82" s="13">
        <v>65</v>
      </c>
      <c r="S82" s="13">
        <v>105</v>
      </c>
      <c r="T82" s="13">
        <v>54</v>
      </c>
      <c r="U82" s="13">
        <v>17</v>
      </c>
      <c r="V82" s="13">
        <v>54</v>
      </c>
      <c r="W82" s="13">
        <v>116</v>
      </c>
      <c r="X82" s="13">
        <v>135</v>
      </c>
      <c r="Y82" s="13">
        <v>78</v>
      </c>
      <c r="Z82" s="13">
        <v>87</v>
      </c>
      <c r="AA82" s="13">
        <v>28</v>
      </c>
      <c r="AB82" s="13">
        <v>5</v>
      </c>
      <c r="AC82" s="13">
        <v>207</v>
      </c>
      <c r="AD82" s="13">
        <v>54</v>
      </c>
      <c r="AE82" s="13">
        <v>7</v>
      </c>
      <c r="AF82" s="13">
        <v>22</v>
      </c>
      <c r="AG82" s="13">
        <v>28</v>
      </c>
      <c r="AH82" s="13">
        <v>7</v>
      </c>
      <c r="AI82" s="13">
        <v>1</v>
      </c>
      <c r="AJ82" s="13">
        <v>5</v>
      </c>
      <c r="AK82" s="13">
        <v>0</v>
      </c>
      <c r="AL82" s="13">
        <v>142</v>
      </c>
      <c r="AM82" s="8"/>
    </row>
    <row r="83" spans="1:39" x14ac:dyDescent="0.2">
      <c r="A83" s="20"/>
      <c r="B83" s="20"/>
      <c r="C83" s="20"/>
      <c r="D83" s="14" t="s">
        <v>83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8"/>
    </row>
    <row r="84" spans="1:39" x14ac:dyDescent="0.2">
      <c r="A84" s="22"/>
      <c r="B84" s="22"/>
      <c r="C84" s="19" t="s">
        <v>265</v>
      </c>
      <c r="D84" s="12">
        <v>0.24368557222760001</v>
      </c>
      <c r="E84" s="12">
        <v>0.18354522452489999</v>
      </c>
      <c r="F84" s="12">
        <v>0.32038925610649999</v>
      </c>
      <c r="G84" s="12">
        <v>0.24056418376409999</v>
      </c>
      <c r="H84" s="12">
        <v>0.21643982156960001</v>
      </c>
      <c r="I84" s="12">
        <v>0.21691246657339999</v>
      </c>
      <c r="J84" s="12">
        <v>0.18880242681350001</v>
      </c>
      <c r="K84" s="12">
        <v>0.1881689828616</v>
      </c>
      <c r="L84" s="12">
        <v>0.25589538792709998</v>
      </c>
      <c r="M84" s="12">
        <v>0.35466236386189998</v>
      </c>
      <c r="N84" s="12">
        <v>0.1842275328985</v>
      </c>
      <c r="O84" s="12">
        <v>0.29488972973420002</v>
      </c>
      <c r="P84" s="12">
        <v>0.2693871539505</v>
      </c>
      <c r="Q84" s="12">
        <v>0.2013402697535</v>
      </c>
      <c r="R84" s="12">
        <v>0.26909237745760001</v>
      </c>
      <c r="S84" s="12">
        <v>0.21318574052520001</v>
      </c>
      <c r="T84" s="12">
        <v>0.2286164974156</v>
      </c>
      <c r="U84" s="12">
        <v>0.19264030794459999</v>
      </c>
      <c r="V84" s="12">
        <v>0.3015152087763</v>
      </c>
      <c r="W84" s="12">
        <v>0.29304982315869998</v>
      </c>
      <c r="X84" s="12">
        <v>0.23400238648560001</v>
      </c>
      <c r="Y84" s="12">
        <v>0.15195046046339999</v>
      </c>
      <c r="Z84" s="12">
        <v>0.22639383550219999</v>
      </c>
      <c r="AA84" s="12">
        <v>0.33415767498780002</v>
      </c>
      <c r="AB84" s="12">
        <v>0.42986939546649999</v>
      </c>
      <c r="AC84" s="12">
        <v>0.2162703071166</v>
      </c>
      <c r="AD84" s="12">
        <v>0.2116785070443</v>
      </c>
      <c r="AE84" s="12">
        <v>0.34084043726230001</v>
      </c>
      <c r="AF84" s="12">
        <v>0.26966899620610002</v>
      </c>
      <c r="AG84" s="12">
        <v>0.29447123391219998</v>
      </c>
      <c r="AH84" s="12">
        <v>0.42516366305070002</v>
      </c>
      <c r="AI84" s="12">
        <v>0.22268813161379999</v>
      </c>
      <c r="AJ84" s="12">
        <v>0.1420004475444</v>
      </c>
      <c r="AK84" s="12">
        <v>0.38174025875709999</v>
      </c>
      <c r="AL84" s="12">
        <v>0.27088943938650001</v>
      </c>
      <c r="AM84" s="8"/>
    </row>
    <row r="85" spans="1:39" x14ac:dyDescent="0.2">
      <c r="A85" s="20"/>
      <c r="B85" s="20"/>
      <c r="C85" s="20"/>
      <c r="D85" s="13">
        <v>239</v>
      </c>
      <c r="E85" s="13">
        <v>38</v>
      </c>
      <c r="F85" s="13">
        <v>75</v>
      </c>
      <c r="G85" s="13">
        <v>66</v>
      </c>
      <c r="H85" s="13">
        <v>60</v>
      </c>
      <c r="I85" s="13">
        <v>22</v>
      </c>
      <c r="J85" s="13">
        <v>27</v>
      </c>
      <c r="K85" s="13">
        <v>29</v>
      </c>
      <c r="L85" s="13">
        <v>49</v>
      </c>
      <c r="M85" s="13">
        <v>91</v>
      </c>
      <c r="N85" s="13">
        <v>79</v>
      </c>
      <c r="O85" s="13">
        <v>145</v>
      </c>
      <c r="P85" s="13">
        <v>61</v>
      </c>
      <c r="Q85" s="13">
        <v>27</v>
      </c>
      <c r="R85" s="13">
        <v>38</v>
      </c>
      <c r="S85" s="13">
        <v>43</v>
      </c>
      <c r="T85" s="13">
        <v>29</v>
      </c>
      <c r="U85" s="13">
        <v>6</v>
      </c>
      <c r="V85" s="13">
        <v>35</v>
      </c>
      <c r="W85" s="13">
        <v>66</v>
      </c>
      <c r="X85" s="13">
        <v>67</v>
      </c>
      <c r="Y85" s="13">
        <v>30</v>
      </c>
      <c r="Z85" s="13">
        <v>38</v>
      </c>
      <c r="AA85" s="13">
        <v>22</v>
      </c>
      <c r="AB85" s="13">
        <v>3</v>
      </c>
      <c r="AC85" s="13">
        <v>92</v>
      </c>
      <c r="AD85" s="13">
        <v>25</v>
      </c>
      <c r="AE85" s="13">
        <v>6</v>
      </c>
      <c r="AF85" s="13">
        <v>14</v>
      </c>
      <c r="AG85" s="13">
        <v>18</v>
      </c>
      <c r="AH85" s="13">
        <v>6</v>
      </c>
      <c r="AI85" s="13">
        <v>2</v>
      </c>
      <c r="AJ85" s="13">
        <v>3</v>
      </c>
      <c r="AK85" s="13">
        <v>2</v>
      </c>
      <c r="AL85" s="13">
        <v>71</v>
      </c>
      <c r="AM85" s="8"/>
    </row>
    <row r="86" spans="1:39" x14ac:dyDescent="0.2">
      <c r="A86" s="20"/>
      <c r="B86" s="20"/>
      <c r="C86" s="20"/>
      <c r="D86" s="14" t="s">
        <v>83</v>
      </c>
      <c r="E86" s="14"/>
      <c r="F86" s="14"/>
      <c r="G86" s="14"/>
      <c r="H86" s="14"/>
      <c r="I86" s="14"/>
      <c r="J86" s="14"/>
      <c r="K86" s="14"/>
      <c r="L86" s="14"/>
      <c r="M86" s="15" t="s">
        <v>151</v>
      </c>
      <c r="N86" s="14"/>
      <c r="O86" s="15" t="s">
        <v>85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8"/>
    </row>
    <row r="87" spans="1:39" x14ac:dyDescent="0.2">
      <c r="A87" s="22"/>
      <c r="B87" s="22"/>
      <c r="C87" s="19" t="s">
        <v>29</v>
      </c>
      <c r="D87" s="12">
        <v>1</v>
      </c>
      <c r="E87" s="12">
        <v>1</v>
      </c>
      <c r="F87" s="12">
        <v>1</v>
      </c>
      <c r="G87" s="12">
        <v>1</v>
      </c>
      <c r="H87" s="12">
        <v>1</v>
      </c>
      <c r="I87" s="12">
        <v>1</v>
      </c>
      <c r="J87" s="12">
        <v>1</v>
      </c>
      <c r="K87" s="12">
        <v>1</v>
      </c>
      <c r="L87" s="12">
        <v>1</v>
      </c>
      <c r="M87" s="12">
        <v>1</v>
      </c>
      <c r="N87" s="12">
        <v>1</v>
      </c>
      <c r="O87" s="12">
        <v>1</v>
      </c>
      <c r="P87" s="12">
        <v>1</v>
      </c>
      <c r="Q87" s="12">
        <v>1</v>
      </c>
      <c r="R87" s="12">
        <v>1</v>
      </c>
      <c r="S87" s="12">
        <v>1</v>
      </c>
      <c r="T87" s="12">
        <v>1</v>
      </c>
      <c r="U87" s="12">
        <v>1</v>
      </c>
      <c r="V87" s="12">
        <v>1</v>
      </c>
      <c r="W87" s="12">
        <v>1</v>
      </c>
      <c r="X87" s="12">
        <v>1</v>
      </c>
      <c r="Y87" s="12">
        <v>1</v>
      </c>
      <c r="Z87" s="12">
        <v>1</v>
      </c>
      <c r="AA87" s="12">
        <v>1</v>
      </c>
      <c r="AB87" s="12">
        <v>1</v>
      </c>
      <c r="AC87" s="12">
        <v>1</v>
      </c>
      <c r="AD87" s="12">
        <v>1</v>
      </c>
      <c r="AE87" s="12">
        <v>1</v>
      </c>
      <c r="AF87" s="12">
        <v>1</v>
      </c>
      <c r="AG87" s="12">
        <v>1</v>
      </c>
      <c r="AH87" s="12">
        <v>1</v>
      </c>
      <c r="AI87" s="12">
        <v>1</v>
      </c>
      <c r="AJ87" s="12">
        <v>1</v>
      </c>
      <c r="AK87" s="12">
        <v>1</v>
      </c>
      <c r="AL87" s="12">
        <v>1</v>
      </c>
      <c r="AM87" s="8"/>
    </row>
    <row r="88" spans="1:39" x14ac:dyDescent="0.2">
      <c r="A88" s="20"/>
      <c r="B88" s="20"/>
      <c r="C88" s="20"/>
      <c r="D88" s="13">
        <v>920</v>
      </c>
      <c r="E88" s="13">
        <v>195</v>
      </c>
      <c r="F88" s="13">
        <v>256</v>
      </c>
      <c r="G88" s="13">
        <v>225</v>
      </c>
      <c r="H88" s="13">
        <v>244</v>
      </c>
      <c r="I88" s="13">
        <v>87</v>
      </c>
      <c r="J88" s="13">
        <v>136</v>
      </c>
      <c r="K88" s="13">
        <v>136</v>
      </c>
      <c r="L88" s="13">
        <v>191</v>
      </c>
      <c r="M88" s="13">
        <v>284</v>
      </c>
      <c r="N88" s="13">
        <v>363</v>
      </c>
      <c r="O88" s="13">
        <v>497</v>
      </c>
      <c r="P88" s="13">
        <v>232</v>
      </c>
      <c r="Q88" s="13">
        <v>98</v>
      </c>
      <c r="R88" s="13">
        <v>121</v>
      </c>
      <c r="S88" s="13">
        <v>204</v>
      </c>
      <c r="T88" s="13">
        <v>107</v>
      </c>
      <c r="U88" s="13">
        <v>34</v>
      </c>
      <c r="V88" s="13">
        <v>124</v>
      </c>
      <c r="W88" s="13">
        <v>228</v>
      </c>
      <c r="X88" s="13">
        <v>247</v>
      </c>
      <c r="Y88" s="13">
        <v>146</v>
      </c>
      <c r="Z88" s="13">
        <v>170</v>
      </c>
      <c r="AA88" s="13">
        <v>67</v>
      </c>
      <c r="AB88" s="13">
        <v>10</v>
      </c>
      <c r="AC88" s="13">
        <v>381</v>
      </c>
      <c r="AD88" s="13">
        <v>98</v>
      </c>
      <c r="AE88" s="13">
        <v>19</v>
      </c>
      <c r="AF88" s="13">
        <v>43</v>
      </c>
      <c r="AG88" s="13">
        <v>58</v>
      </c>
      <c r="AH88" s="13">
        <v>19</v>
      </c>
      <c r="AI88" s="13">
        <v>4</v>
      </c>
      <c r="AJ88" s="13">
        <v>13</v>
      </c>
      <c r="AK88" s="13">
        <v>5</v>
      </c>
      <c r="AL88" s="13">
        <v>280</v>
      </c>
      <c r="AM88" s="8"/>
    </row>
    <row r="89" spans="1:39" x14ac:dyDescent="0.2">
      <c r="A89" s="20"/>
      <c r="B89" s="20"/>
      <c r="C89" s="20"/>
      <c r="D89" s="14" t="s">
        <v>83</v>
      </c>
      <c r="E89" s="14" t="s">
        <v>83</v>
      </c>
      <c r="F89" s="14" t="s">
        <v>83</v>
      </c>
      <c r="G89" s="14" t="s">
        <v>83</v>
      </c>
      <c r="H89" s="14" t="s">
        <v>83</v>
      </c>
      <c r="I89" s="14" t="s">
        <v>83</v>
      </c>
      <c r="J89" s="14" t="s">
        <v>83</v>
      </c>
      <c r="K89" s="14" t="s">
        <v>83</v>
      </c>
      <c r="L89" s="14" t="s">
        <v>83</v>
      </c>
      <c r="M89" s="14" t="s">
        <v>83</v>
      </c>
      <c r="N89" s="14" t="s">
        <v>83</v>
      </c>
      <c r="O89" s="14" t="s">
        <v>83</v>
      </c>
      <c r="P89" s="14" t="s">
        <v>83</v>
      </c>
      <c r="Q89" s="14" t="s">
        <v>83</v>
      </c>
      <c r="R89" s="14" t="s">
        <v>83</v>
      </c>
      <c r="S89" s="14" t="s">
        <v>83</v>
      </c>
      <c r="T89" s="14" t="s">
        <v>83</v>
      </c>
      <c r="U89" s="14" t="s">
        <v>83</v>
      </c>
      <c r="V89" s="14" t="s">
        <v>83</v>
      </c>
      <c r="W89" s="14" t="s">
        <v>83</v>
      </c>
      <c r="X89" s="14" t="s">
        <v>83</v>
      </c>
      <c r="Y89" s="14" t="s">
        <v>83</v>
      </c>
      <c r="Z89" s="14" t="s">
        <v>83</v>
      </c>
      <c r="AA89" s="14" t="s">
        <v>83</v>
      </c>
      <c r="AB89" s="14" t="s">
        <v>83</v>
      </c>
      <c r="AC89" s="14" t="s">
        <v>83</v>
      </c>
      <c r="AD89" s="14" t="s">
        <v>83</v>
      </c>
      <c r="AE89" s="14" t="s">
        <v>83</v>
      </c>
      <c r="AF89" s="14" t="s">
        <v>83</v>
      </c>
      <c r="AG89" s="14" t="s">
        <v>83</v>
      </c>
      <c r="AH89" s="14" t="s">
        <v>83</v>
      </c>
      <c r="AI89" s="14" t="s">
        <v>83</v>
      </c>
      <c r="AJ89" s="14" t="s">
        <v>83</v>
      </c>
      <c r="AK89" s="14" t="s">
        <v>83</v>
      </c>
      <c r="AL89" s="14" t="s">
        <v>83</v>
      </c>
      <c r="AM89" s="8"/>
    </row>
    <row r="90" spans="1:39" x14ac:dyDescent="0.2">
      <c r="A90" s="16" t="s">
        <v>276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</row>
    <row r="91" spans="1:39" x14ac:dyDescent="0.2">
      <c r="A91" s="18" t="s">
        <v>103</v>
      </c>
    </row>
  </sheetData>
  <mergeCells count="45">
    <mergeCell ref="C84:C86"/>
    <mergeCell ref="C87:C89"/>
    <mergeCell ref="B6:B17"/>
    <mergeCell ref="B18:B29"/>
    <mergeCell ref="B30:B41"/>
    <mergeCell ref="B42:B53"/>
    <mergeCell ref="B54:B65"/>
    <mergeCell ref="B66:B77"/>
    <mergeCell ref="B78:B89"/>
    <mergeCell ref="C69:C71"/>
    <mergeCell ref="C72:C74"/>
    <mergeCell ref="C75:C77"/>
    <mergeCell ref="C78:C80"/>
    <mergeCell ref="C81:C83"/>
    <mergeCell ref="C54:C56"/>
    <mergeCell ref="C57:C59"/>
    <mergeCell ref="C60:C62"/>
    <mergeCell ref="C63:C65"/>
    <mergeCell ref="C66:C68"/>
    <mergeCell ref="C39:C41"/>
    <mergeCell ref="C42:C44"/>
    <mergeCell ref="C45:C47"/>
    <mergeCell ref="C48:C50"/>
    <mergeCell ref="C51:C53"/>
    <mergeCell ref="C24:C26"/>
    <mergeCell ref="C27:C29"/>
    <mergeCell ref="C30:C32"/>
    <mergeCell ref="C33:C35"/>
    <mergeCell ref="C36:C38"/>
    <mergeCell ref="AC3:AL3"/>
    <mergeCell ref="AI2:AK2"/>
    <mergeCell ref="A2:D2"/>
    <mergeCell ref="A3:C5"/>
    <mergeCell ref="C6:C8"/>
    <mergeCell ref="A6:A89"/>
    <mergeCell ref="E3:H3"/>
    <mergeCell ref="I3:M3"/>
    <mergeCell ref="N3:O3"/>
    <mergeCell ref="P3:V3"/>
    <mergeCell ref="W3:AB3"/>
    <mergeCell ref="C9:C11"/>
    <mergeCell ref="C12:C14"/>
    <mergeCell ref="C15:C17"/>
    <mergeCell ref="C18:C20"/>
    <mergeCell ref="C21:C23"/>
  </mergeCells>
  <hyperlinks>
    <hyperlink ref="A1" location="'TOC'!A1:A1" display="Back to TOC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91"/>
  <sheetViews>
    <sheetView workbookViewId="0">
      <pane xSplit="3" ySplit="5" topLeftCell="D6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baseColWidth="10" defaultColWidth="8.83203125" defaultRowHeight="15" x14ac:dyDescent="0.2"/>
  <cols>
    <col min="1" max="1" width="50" style="2" bestFit="1" customWidth="1"/>
    <col min="2" max="2" width="25" style="2" bestFit="1" customWidth="1"/>
    <col min="3" max="3" width="19.33203125" style="2" bestFit="1" customWidth="1"/>
    <col min="4" max="38" width="12.6640625" style="2" customWidth="1"/>
  </cols>
  <sheetData>
    <row r="1" spans="1:39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8"/>
    </row>
    <row r="2" spans="1:39" ht="36" customHeight="1" x14ac:dyDescent="0.2">
      <c r="A2" s="26" t="s">
        <v>277</v>
      </c>
      <c r="B2" s="24"/>
      <c r="C2" s="24"/>
      <c r="D2" s="24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10"/>
      <c r="AM2" s="8"/>
    </row>
    <row r="3" spans="1:39" ht="37" customHeight="1" x14ac:dyDescent="0.2">
      <c r="A3" s="27"/>
      <c r="B3" s="24"/>
      <c r="C3" s="24"/>
      <c r="D3" s="11" t="s">
        <v>29</v>
      </c>
      <c r="E3" s="23" t="s">
        <v>30</v>
      </c>
      <c r="F3" s="24"/>
      <c r="G3" s="24"/>
      <c r="H3" s="24"/>
      <c r="I3" s="23" t="s">
        <v>31</v>
      </c>
      <c r="J3" s="24"/>
      <c r="K3" s="24"/>
      <c r="L3" s="24"/>
      <c r="M3" s="24"/>
      <c r="N3" s="23" t="s">
        <v>32</v>
      </c>
      <c r="O3" s="24"/>
      <c r="P3" s="23" t="s">
        <v>33</v>
      </c>
      <c r="Q3" s="24"/>
      <c r="R3" s="24"/>
      <c r="S3" s="24"/>
      <c r="T3" s="24"/>
      <c r="U3" s="24"/>
      <c r="V3" s="24"/>
      <c r="W3" s="23" t="s">
        <v>34</v>
      </c>
      <c r="X3" s="24"/>
      <c r="Y3" s="24"/>
      <c r="Z3" s="24"/>
      <c r="AA3" s="24"/>
      <c r="AB3" s="24"/>
      <c r="AC3" s="23" t="s">
        <v>35</v>
      </c>
      <c r="AD3" s="24"/>
      <c r="AE3" s="24"/>
      <c r="AF3" s="24"/>
      <c r="AG3" s="24"/>
      <c r="AH3" s="24"/>
      <c r="AI3" s="24"/>
      <c r="AJ3" s="24"/>
      <c r="AK3" s="24"/>
      <c r="AL3" s="24"/>
      <c r="AM3" s="8"/>
    </row>
    <row r="4" spans="1:39" ht="16" customHeight="1" x14ac:dyDescent="0.2">
      <c r="A4" s="20"/>
      <c r="B4" s="24"/>
      <c r="C4" s="24"/>
      <c r="D4" s="9" t="s">
        <v>36</v>
      </c>
      <c r="E4" s="9" t="s">
        <v>36</v>
      </c>
      <c r="F4" s="9" t="s">
        <v>37</v>
      </c>
      <c r="G4" s="9" t="s">
        <v>38</v>
      </c>
      <c r="H4" s="9" t="s">
        <v>39</v>
      </c>
      <c r="I4" s="9" t="s">
        <v>36</v>
      </c>
      <c r="J4" s="9" t="s">
        <v>37</v>
      </c>
      <c r="K4" s="9" t="s">
        <v>38</v>
      </c>
      <c r="L4" s="9" t="s">
        <v>39</v>
      </c>
      <c r="M4" s="9" t="s">
        <v>40</v>
      </c>
      <c r="N4" s="9" t="s">
        <v>36</v>
      </c>
      <c r="O4" s="9" t="s">
        <v>37</v>
      </c>
      <c r="P4" s="9" t="s">
        <v>36</v>
      </c>
      <c r="Q4" s="9" t="s">
        <v>37</v>
      </c>
      <c r="R4" s="9" t="s">
        <v>38</v>
      </c>
      <c r="S4" s="9" t="s">
        <v>39</v>
      </c>
      <c r="T4" s="9" t="s">
        <v>40</v>
      </c>
      <c r="U4" s="9" t="s">
        <v>41</v>
      </c>
      <c r="V4" s="9" t="s">
        <v>42</v>
      </c>
      <c r="W4" s="9" t="s">
        <v>36</v>
      </c>
      <c r="X4" s="9" t="s">
        <v>37</v>
      </c>
      <c r="Y4" s="9" t="s">
        <v>38</v>
      </c>
      <c r="Z4" s="9" t="s">
        <v>39</v>
      </c>
      <c r="AA4" s="9" t="s">
        <v>40</v>
      </c>
      <c r="AB4" s="9" t="s">
        <v>41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40</v>
      </c>
      <c r="AH4" s="9" t="s">
        <v>41</v>
      </c>
      <c r="AI4" s="9" t="s">
        <v>42</v>
      </c>
      <c r="AJ4" s="9" t="s">
        <v>43</v>
      </c>
      <c r="AK4" s="9" t="s">
        <v>44</v>
      </c>
      <c r="AL4" s="9" t="s">
        <v>45</v>
      </c>
      <c r="AM4" s="8"/>
    </row>
    <row r="5" spans="1:39" ht="25" x14ac:dyDescent="0.2">
      <c r="A5" s="20"/>
      <c r="B5" s="24"/>
      <c r="C5" s="24"/>
      <c r="D5" s="11" t="s">
        <v>46</v>
      </c>
      <c r="E5" s="11" t="s">
        <v>47</v>
      </c>
      <c r="F5" s="11" t="s">
        <v>48</v>
      </c>
      <c r="G5" s="11" t="s">
        <v>49</v>
      </c>
      <c r="H5" s="11" t="s">
        <v>50</v>
      </c>
      <c r="I5" s="11" t="s">
        <v>51</v>
      </c>
      <c r="J5" s="11" t="s">
        <v>52</v>
      </c>
      <c r="K5" s="11" t="s">
        <v>53</v>
      </c>
      <c r="L5" s="11" t="s">
        <v>54</v>
      </c>
      <c r="M5" s="11" t="s">
        <v>55</v>
      </c>
      <c r="N5" s="11" t="s">
        <v>56</v>
      </c>
      <c r="O5" s="11" t="s">
        <v>57</v>
      </c>
      <c r="P5" s="11" t="s">
        <v>58</v>
      </c>
      <c r="Q5" s="11" t="s">
        <v>59</v>
      </c>
      <c r="R5" s="11" t="s">
        <v>60</v>
      </c>
      <c r="S5" s="11" t="s">
        <v>61</v>
      </c>
      <c r="T5" s="11" t="s">
        <v>62</v>
      </c>
      <c r="U5" s="11" t="s">
        <v>63</v>
      </c>
      <c r="V5" s="11" t="s">
        <v>64</v>
      </c>
      <c r="W5" s="11" t="s">
        <v>65</v>
      </c>
      <c r="X5" s="11" t="s">
        <v>66</v>
      </c>
      <c r="Y5" s="11" t="s">
        <v>67</v>
      </c>
      <c r="Z5" s="11" t="s">
        <v>68</v>
      </c>
      <c r="AA5" s="11" t="s">
        <v>69</v>
      </c>
      <c r="AB5" s="11" t="s">
        <v>70</v>
      </c>
      <c r="AC5" s="11" t="s">
        <v>71</v>
      </c>
      <c r="AD5" s="11" t="s">
        <v>72</v>
      </c>
      <c r="AE5" s="11" t="s">
        <v>73</v>
      </c>
      <c r="AF5" s="11" t="s">
        <v>74</v>
      </c>
      <c r="AG5" s="11" t="s">
        <v>75</v>
      </c>
      <c r="AH5" s="11" t="s">
        <v>76</v>
      </c>
      <c r="AI5" s="11" t="s">
        <v>77</v>
      </c>
      <c r="AJ5" s="11" t="s">
        <v>78</v>
      </c>
      <c r="AK5" s="11" t="s">
        <v>79</v>
      </c>
      <c r="AL5" s="11" t="s">
        <v>80</v>
      </c>
      <c r="AM5" s="8"/>
    </row>
    <row r="6" spans="1:39" x14ac:dyDescent="0.2">
      <c r="A6" s="21" t="s">
        <v>278</v>
      </c>
      <c r="B6" s="19" t="s">
        <v>263</v>
      </c>
      <c r="C6" s="19" t="s">
        <v>251</v>
      </c>
      <c r="D6" s="12">
        <v>0.30060960903470002</v>
      </c>
      <c r="E6" s="12">
        <v>0.30740934437790002</v>
      </c>
      <c r="F6" s="12">
        <v>0.29880174307930002</v>
      </c>
      <c r="G6" s="12">
        <v>0.24544376783649999</v>
      </c>
      <c r="H6" s="12">
        <v>0.34718657869960001</v>
      </c>
      <c r="I6" s="12">
        <v>0.46220923032900002</v>
      </c>
      <c r="J6" s="12">
        <v>0.30671882078860002</v>
      </c>
      <c r="K6" s="12">
        <v>0.28597762701899998</v>
      </c>
      <c r="L6" s="12">
        <v>0.2347255435873</v>
      </c>
      <c r="M6" s="12">
        <v>0.1990767140028</v>
      </c>
      <c r="N6" s="12">
        <v>0.35642386890159999</v>
      </c>
      <c r="O6" s="12">
        <v>0.25603882693149999</v>
      </c>
      <c r="P6" s="12">
        <v>0.13692617001400001</v>
      </c>
      <c r="Q6" s="12">
        <v>0.23124977222449999</v>
      </c>
      <c r="R6" s="12">
        <v>9.3622296013740003E-2</v>
      </c>
      <c r="S6" s="12">
        <v>0.24715413673520001</v>
      </c>
      <c r="T6" s="12">
        <v>0.57605597184489998</v>
      </c>
      <c r="U6" s="12">
        <v>0.53048085485609997</v>
      </c>
      <c r="V6" s="12">
        <v>0.61013928621479996</v>
      </c>
      <c r="W6" s="12">
        <v>0.1102143675473</v>
      </c>
      <c r="X6" s="12">
        <v>0.15684680368459999</v>
      </c>
      <c r="Y6" s="12">
        <v>0.320222222226</v>
      </c>
      <c r="Z6" s="12">
        <v>0.58322962656420008</v>
      </c>
      <c r="AA6" s="12">
        <v>0.65783147703729994</v>
      </c>
      <c r="AB6" s="12">
        <v>4.6181637498779987E-2</v>
      </c>
      <c r="AC6" s="12">
        <v>0.19070744574590001</v>
      </c>
      <c r="AD6" s="12">
        <v>0.2520377161356</v>
      </c>
      <c r="AE6" s="12">
        <v>0.3597295975207</v>
      </c>
      <c r="AF6" s="12">
        <v>0.25201024001970002</v>
      </c>
      <c r="AG6" s="12">
        <v>0.27158421977840003</v>
      </c>
      <c r="AH6" s="12">
        <v>0.19153509868220001</v>
      </c>
      <c r="AI6" s="12">
        <v>0.1054451897239</v>
      </c>
      <c r="AJ6" s="12">
        <v>0.47326918093690001</v>
      </c>
      <c r="AK6" s="12">
        <v>0.74812511074709998</v>
      </c>
      <c r="AL6" s="12">
        <v>0.47977770503499989</v>
      </c>
      <c r="AM6" s="8"/>
    </row>
    <row r="7" spans="1:39" x14ac:dyDescent="0.2">
      <c r="A7" s="20"/>
      <c r="B7" s="20"/>
      <c r="C7" s="20"/>
      <c r="D7" s="13">
        <v>248</v>
      </c>
      <c r="E7" s="13">
        <v>50</v>
      </c>
      <c r="F7" s="13">
        <v>74</v>
      </c>
      <c r="G7" s="13">
        <v>45</v>
      </c>
      <c r="H7" s="13">
        <v>79</v>
      </c>
      <c r="I7" s="13">
        <v>40</v>
      </c>
      <c r="J7" s="13">
        <v>43</v>
      </c>
      <c r="K7" s="13">
        <v>41</v>
      </c>
      <c r="L7" s="13">
        <v>48</v>
      </c>
      <c r="M7" s="13">
        <v>56</v>
      </c>
      <c r="N7" s="13">
        <v>120</v>
      </c>
      <c r="O7" s="13">
        <v>112</v>
      </c>
      <c r="P7" s="13">
        <v>25</v>
      </c>
      <c r="Q7" s="13">
        <v>15</v>
      </c>
      <c r="R7" s="13">
        <v>7</v>
      </c>
      <c r="S7" s="13">
        <v>51</v>
      </c>
      <c r="T7" s="13">
        <v>54</v>
      </c>
      <c r="U7" s="13">
        <v>20</v>
      </c>
      <c r="V7" s="13">
        <v>76</v>
      </c>
      <c r="W7" s="13">
        <v>16</v>
      </c>
      <c r="X7" s="13">
        <v>36</v>
      </c>
      <c r="Y7" s="13">
        <v>45</v>
      </c>
      <c r="Z7" s="13">
        <v>88</v>
      </c>
      <c r="AA7" s="13">
        <v>48</v>
      </c>
      <c r="AB7" s="13">
        <v>1</v>
      </c>
      <c r="AC7" s="13">
        <v>53</v>
      </c>
      <c r="AD7" s="13">
        <v>25</v>
      </c>
      <c r="AE7" s="13">
        <v>8</v>
      </c>
      <c r="AF7" s="13">
        <v>8</v>
      </c>
      <c r="AG7" s="13">
        <v>18</v>
      </c>
      <c r="AH7" s="13">
        <v>5</v>
      </c>
      <c r="AI7" s="13">
        <v>1</v>
      </c>
      <c r="AJ7" s="13">
        <v>5</v>
      </c>
      <c r="AK7" s="13">
        <v>3</v>
      </c>
      <c r="AL7" s="13">
        <v>122</v>
      </c>
      <c r="AM7" s="8"/>
    </row>
    <row r="8" spans="1:39" x14ac:dyDescent="0.2">
      <c r="A8" s="20"/>
      <c r="B8" s="20"/>
      <c r="C8" s="20"/>
      <c r="D8" s="14" t="s">
        <v>83</v>
      </c>
      <c r="E8" s="14"/>
      <c r="F8" s="14"/>
      <c r="G8" s="14"/>
      <c r="H8" s="14"/>
      <c r="I8" s="15" t="s">
        <v>109</v>
      </c>
      <c r="J8" s="14"/>
      <c r="K8" s="14"/>
      <c r="L8" s="14"/>
      <c r="M8" s="14"/>
      <c r="N8" s="15" t="s">
        <v>95</v>
      </c>
      <c r="O8" s="14"/>
      <c r="P8" s="14"/>
      <c r="Q8" s="14"/>
      <c r="R8" s="14"/>
      <c r="S8" s="14"/>
      <c r="T8" s="15" t="s">
        <v>203</v>
      </c>
      <c r="U8" s="15" t="s">
        <v>189</v>
      </c>
      <c r="V8" s="15" t="s">
        <v>203</v>
      </c>
      <c r="W8" s="14"/>
      <c r="X8" s="14"/>
      <c r="Y8" s="15" t="s">
        <v>85</v>
      </c>
      <c r="Z8" s="15" t="s">
        <v>169</v>
      </c>
      <c r="AA8" s="15" t="s">
        <v>169</v>
      </c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5" t="s">
        <v>113</v>
      </c>
      <c r="AM8" s="8"/>
    </row>
    <row r="9" spans="1:39" x14ac:dyDescent="0.2">
      <c r="A9" s="22"/>
      <c r="B9" s="22"/>
      <c r="C9" s="19" t="s">
        <v>254</v>
      </c>
      <c r="D9" s="12">
        <v>0.4905162289792</v>
      </c>
      <c r="E9" s="12">
        <v>0.53840291920259997</v>
      </c>
      <c r="F9" s="12">
        <v>0.44471913495679999</v>
      </c>
      <c r="G9" s="12">
        <v>0.51553579231419999</v>
      </c>
      <c r="H9" s="12">
        <v>0.47787472766790001</v>
      </c>
      <c r="I9" s="12">
        <v>0.3801515627009</v>
      </c>
      <c r="J9" s="12">
        <v>0.50367376204809999</v>
      </c>
      <c r="K9" s="12">
        <v>0.51692147590640003</v>
      </c>
      <c r="L9" s="12">
        <v>0.53049510648300002</v>
      </c>
      <c r="M9" s="12">
        <v>0.54196822293809999</v>
      </c>
      <c r="N9" s="12">
        <v>0.48565979675319998</v>
      </c>
      <c r="O9" s="12">
        <v>0.50242239891140006</v>
      </c>
      <c r="P9" s="12">
        <v>0.58809094868620004</v>
      </c>
      <c r="Q9" s="12">
        <v>0.52650131484219997</v>
      </c>
      <c r="R9" s="12">
        <v>0.60461831638249997</v>
      </c>
      <c r="S9" s="12">
        <v>0.51344063187510003</v>
      </c>
      <c r="T9" s="12">
        <v>0.34312919961600002</v>
      </c>
      <c r="U9" s="12">
        <v>0.34822363251729999</v>
      </c>
      <c r="V9" s="12">
        <v>0.32172241904190002</v>
      </c>
      <c r="W9" s="12">
        <v>0.49457536785989997</v>
      </c>
      <c r="X9" s="12">
        <v>0.62086065023860004</v>
      </c>
      <c r="Y9" s="12">
        <v>0.55581867314819999</v>
      </c>
      <c r="Z9" s="12">
        <v>0.34102075764880002</v>
      </c>
      <c r="AA9" s="12">
        <v>0.29226899968800002</v>
      </c>
      <c r="AB9" s="12">
        <v>0.52810910073009998</v>
      </c>
      <c r="AC9" s="12">
        <v>0.56591596587609994</v>
      </c>
      <c r="AD9" s="12">
        <v>0.54410947312290003</v>
      </c>
      <c r="AE9" s="12">
        <v>0.58412979628610007</v>
      </c>
      <c r="AF9" s="12">
        <v>0.46544750853979999</v>
      </c>
      <c r="AG9" s="12">
        <v>0.56899113942790003</v>
      </c>
      <c r="AH9" s="12">
        <v>0.60203681426959998</v>
      </c>
      <c r="AI9" s="12">
        <v>0.79334000142440009</v>
      </c>
      <c r="AJ9" s="12">
        <v>0.28182392821739999</v>
      </c>
      <c r="AK9" s="12">
        <v>6.9767445616460005E-2</v>
      </c>
      <c r="AL9" s="12">
        <v>0.34992037230720002</v>
      </c>
      <c r="AM9" s="8"/>
    </row>
    <row r="10" spans="1:39" x14ac:dyDescent="0.2">
      <c r="A10" s="20"/>
      <c r="B10" s="20"/>
      <c r="C10" s="20"/>
      <c r="D10" s="13">
        <v>470</v>
      </c>
      <c r="E10" s="13">
        <v>107</v>
      </c>
      <c r="F10" s="13">
        <v>123</v>
      </c>
      <c r="G10" s="13">
        <v>118</v>
      </c>
      <c r="H10" s="13">
        <v>122</v>
      </c>
      <c r="I10" s="13">
        <v>34</v>
      </c>
      <c r="J10" s="13">
        <v>62</v>
      </c>
      <c r="K10" s="13">
        <v>66</v>
      </c>
      <c r="L10" s="13">
        <v>100</v>
      </c>
      <c r="M10" s="13">
        <v>164</v>
      </c>
      <c r="N10" s="13">
        <v>191</v>
      </c>
      <c r="O10" s="13">
        <v>253</v>
      </c>
      <c r="P10" s="13">
        <v>142</v>
      </c>
      <c r="Q10" s="13">
        <v>63</v>
      </c>
      <c r="R10" s="13">
        <v>76</v>
      </c>
      <c r="S10" s="13">
        <v>97</v>
      </c>
      <c r="T10" s="13">
        <v>43</v>
      </c>
      <c r="U10" s="13">
        <v>13</v>
      </c>
      <c r="V10" s="13">
        <v>36</v>
      </c>
      <c r="W10" s="13">
        <v>123</v>
      </c>
      <c r="X10" s="13">
        <v>161</v>
      </c>
      <c r="Y10" s="13">
        <v>73</v>
      </c>
      <c r="Z10" s="13">
        <v>67</v>
      </c>
      <c r="AA10" s="13">
        <v>16</v>
      </c>
      <c r="AB10" s="13">
        <v>6</v>
      </c>
      <c r="AC10" s="13">
        <v>225</v>
      </c>
      <c r="AD10" s="13">
        <v>52</v>
      </c>
      <c r="AE10" s="13">
        <v>10</v>
      </c>
      <c r="AF10" s="13">
        <v>25</v>
      </c>
      <c r="AG10" s="13">
        <v>31</v>
      </c>
      <c r="AH10" s="13">
        <v>11</v>
      </c>
      <c r="AI10" s="13">
        <v>2</v>
      </c>
      <c r="AJ10" s="13">
        <v>3</v>
      </c>
      <c r="AK10" s="13">
        <v>1</v>
      </c>
      <c r="AL10" s="13">
        <v>110</v>
      </c>
      <c r="AM10" s="8"/>
    </row>
    <row r="11" spans="1:39" x14ac:dyDescent="0.2">
      <c r="A11" s="20"/>
      <c r="B11" s="20"/>
      <c r="C11" s="20"/>
      <c r="D11" s="14" t="s">
        <v>83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 t="s">
        <v>153</v>
      </c>
      <c r="Q11" s="14"/>
      <c r="R11" s="15" t="s">
        <v>153</v>
      </c>
      <c r="S11" s="14"/>
      <c r="T11" s="14"/>
      <c r="U11" s="14"/>
      <c r="V11" s="14"/>
      <c r="W11" s="14"/>
      <c r="X11" s="15" t="s">
        <v>130</v>
      </c>
      <c r="Y11" s="14"/>
      <c r="Z11" s="14"/>
      <c r="AA11" s="14"/>
      <c r="AB11" s="14"/>
      <c r="AC11" s="15" t="s">
        <v>279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8"/>
    </row>
    <row r="12" spans="1:39" x14ac:dyDescent="0.2">
      <c r="A12" s="22"/>
      <c r="B12" s="22"/>
      <c r="C12" s="19" t="s">
        <v>265</v>
      </c>
      <c r="D12" s="12">
        <v>0.20887416198610001</v>
      </c>
      <c r="E12" s="12">
        <v>0.15418773641950001</v>
      </c>
      <c r="F12" s="12">
        <v>0.25647912196389999</v>
      </c>
      <c r="G12" s="12">
        <v>0.23902043984929999</v>
      </c>
      <c r="H12" s="12">
        <v>0.1749386936325</v>
      </c>
      <c r="I12" s="12">
        <v>0.1576392069701</v>
      </c>
      <c r="J12" s="12">
        <v>0.18960741716330001</v>
      </c>
      <c r="K12" s="12">
        <v>0.19710089707459999</v>
      </c>
      <c r="L12" s="12">
        <v>0.23477934992980001</v>
      </c>
      <c r="M12" s="12">
        <v>0.25895506305909999</v>
      </c>
      <c r="N12" s="12">
        <v>0.1579163343451</v>
      </c>
      <c r="O12" s="12">
        <v>0.24153877415719999</v>
      </c>
      <c r="P12" s="12">
        <v>0.27498288129979997</v>
      </c>
      <c r="Q12" s="12">
        <v>0.2422489129333</v>
      </c>
      <c r="R12" s="12">
        <v>0.30175938760370002</v>
      </c>
      <c r="S12" s="12">
        <v>0.23940523138969999</v>
      </c>
      <c r="T12" s="12">
        <v>8.0814828539109998E-2</v>
      </c>
      <c r="U12" s="12">
        <v>0.1212955126266</v>
      </c>
      <c r="V12" s="12">
        <v>6.8138294743319991E-2</v>
      </c>
      <c r="W12" s="12">
        <v>0.39521026459280001</v>
      </c>
      <c r="X12" s="12">
        <v>0.22229254607679999</v>
      </c>
      <c r="Y12" s="12">
        <v>0.1239591046258</v>
      </c>
      <c r="Z12" s="12">
        <v>7.5749615787030003E-2</v>
      </c>
      <c r="AA12" s="12">
        <v>4.9899523274710013E-2</v>
      </c>
      <c r="AB12" s="12">
        <v>0.4257092617712</v>
      </c>
      <c r="AC12" s="12">
        <v>0.24337658837789999</v>
      </c>
      <c r="AD12" s="12">
        <v>0.20385281074139999</v>
      </c>
      <c r="AE12" s="12">
        <v>5.6140606193190001E-2</v>
      </c>
      <c r="AF12" s="12">
        <v>0.28254225144049999</v>
      </c>
      <c r="AG12" s="12">
        <v>0.1594246407937</v>
      </c>
      <c r="AH12" s="12">
        <v>0.20642808704830001</v>
      </c>
      <c r="AI12" s="12">
        <v>0.10121480885170001</v>
      </c>
      <c r="AJ12" s="12">
        <v>0.24490689084559999</v>
      </c>
      <c r="AK12" s="12">
        <v>0.1821074436365</v>
      </c>
      <c r="AL12" s="12">
        <v>0.1703019226578</v>
      </c>
      <c r="AM12" s="8"/>
    </row>
    <row r="13" spans="1:39" x14ac:dyDescent="0.2">
      <c r="A13" s="20"/>
      <c r="B13" s="20"/>
      <c r="C13" s="20"/>
      <c r="D13" s="13">
        <v>199</v>
      </c>
      <c r="E13" s="13">
        <v>37</v>
      </c>
      <c r="F13" s="13">
        <v>60</v>
      </c>
      <c r="G13" s="13">
        <v>57</v>
      </c>
      <c r="H13" s="13">
        <v>45</v>
      </c>
      <c r="I13" s="13">
        <v>12</v>
      </c>
      <c r="J13" s="13">
        <v>31</v>
      </c>
      <c r="K13" s="13">
        <v>27</v>
      </c>
      <c r="L13" s="13">
        <v>42</v>
      </c>
      <c r="M13" s="13">
        <v>67</v>
      </c>
      <c r="N13" s="13">
        <v>52</v>
      </c>
      <c r="O13" s="13">
        <v>131</v>
      </c>
      <c r="P13" s="13">
        <v>64</v>
      </c>
      <c r="Q13" s="13">
        <v>20</v>
      </c>
      <c r="R13" s="13">
        <v>37</v>
      </c>
      <c r="S13" s="13">
        <v>55</v>
      </c>
      <c r="T13" s="13">
        <v>11</v>
      </c>
      <c r="U13" s="13">
        <v>1</v>
      </c>
      <c r="V13" s="13">
        <v>11</v>
      </c>
      <c r="W13" s="13">
        <v>89</v>
      </c>
      <c r="X13" s="13">
        <v>49</v>
      </c>
      <c r="Y13" s="13">
        <v>27</v>
      </c>
      <c r="Z13" s="13">
        <v>14</v>
      </c>
      <c r="AA13" s="13">
        <v>3</v>
      </c>
      <c r="AB13" s="13">
        <v>4</v>
      </c>
      <c r="AC13" s="13">
        <v>101</v>
      </c>
      <c r="AD13" s="13">
        <v>21</v>
      </c>
      <c r="AE13" s="13">
        <v>1</v>
      </c>
      <c r="AF13" s="13">
        <v>10</v>
      </c>
      <c r="AG13" s="13">
        <v>10</v>
      </c>
      <c r="AH13" s="13">
        <v>3</v>
      </c>
      <c r="AI13" s="13">
        <v>1</v>
      </c>
      <c r="AJ13" s="13">
        <v>5</v>
      </c>
      <c r="AK13" s="13">
        <v>1</v>
      </c>
      <c r="AL13" s="13">
        <v>46</v>
      </c>
      <c r="AM13" s="8"/>
    </row>
    <row r="14" spans="1:39" x14ac:dyDescent="0.2">
      <c r="A14" s="20"/>
      <c r="B14" s="20"/>
      <c r="C14" s="20"/>
      <c r="D14" s="14" t="s">
        <v>83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 t="s">
        <v>85</v>
      </c>
      <c r="P14" s="15" t="s">
        <v>124</v>
      </c>
      <c r="Q14" s="14"/>
      <c r="R14" s="15" t="s">
        <v>158</v>
      </c>
      <c r="S14" s="15" t="s">
        <v>158</v>
      </c>
      <c r="T14" s="14"/>
      <c r="U14" s="14"/>
      <c r="V14" s="14"/>
      <c r="W14" s="15" t="s">
        <v>90</v>
      </c>
      <c r="X14" s="14"/>
      <c r="Y14" s="14"/>
      <c r="Z14" s="14"/>
      <c r="AA14" s="14"/>
      <c r="AB14" s="15" t="s">
        <v>131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8"/>
    </row>
    <row r="15" spans="1:39" x14ac:dyDescent="0.2">
      <c r="A15" s="22"/>
      <c r="B15" s="22"/>
      <c r="C15" s="19" t="s">
        <v>29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  <c r="AF15" s="12">
        <v>1</v>
      </c>
      <c r="AG15" s="12">
        <v>1</v>
      </c>
      <c r="AH15" s="12">
        <v>1</v>
      </c>
      <c r="AI15" s="12">
        <v>1</v>
      </c>
      <c r="AJ15" s="12">
        <v>1</v>
      </c>
      <c r="AK15" s="12">
        <v>1</v>
      </c>
      <c r="AL15" s="12">
        <v>1</v>
      </c>
      <c r="AM15" s="8"/>
    </row>
    <row r="16" spans="1:39" x14ac:dyDescent="0.2">
      <c r="A16" s="20"/>
      <c r="B16" s="20"/>
      <c r="C16" s="20"/>
      <c r="D16" s="13">
        <v>917</v>
      </c>
      <c r="E16" s="13">
        <v>194</v>
      </c>
      <c r="F16" s="13">
        <v>257</v>
      </c>
      <c r="G16" s="13">
        <v>220</v>
      </c>
      <c r="H16" s="13">
        <v>246</v>
      </c>
      <c r="I16" s="13">
        <v>86</v>
      </c>
      <c r="J16" s="13">
        <v>136</v>
      </c>
      <c r="K16" s="13">
        <v>134</v>
      </c>
      <c r="L16" s="13">
        <v>190</v>
      </c>
      <c r="M16" s="13">
        <v>287</v>
      </c>
      <c r="N16" s="13">
        <v>363</v>
      </c>
      <c r="O16" s="13">
        <v>496</v>
      </c>
      <c r="P16" s="13">
        <v>231</v>
      </c>
      <c r="Q16" s="13">
        <v>98</v>
      </c>
      <c r="R16" s="13">
        <v>120</v>
      </c>
      <c r="S16" s="13">
        <v>203</v>
      </c>
      <c r="T16" s="13">
        <v>108</v>
      </c>
      <c r="U16" s="13">
        <v>34</v>
      </c>
      <c r="V16" s="13">
        <v>123</v>
      </c>
      <c r="W16" s="13">
        <v>228</v>
      </c>
      <c r="X16" s="13">
        <v>246</v>
      </c>
      <c r="Y16" s="13">
        <v>145</v>
      </c>
      <c r="Z16" s="13">
        <v>169</v>
      </c>
      <c r="AA16" s="13">
        <v>67</v>
      </c>
      <c r="AB16" s="13">
        <v>11</v>
      </c>
      <c r="AC16" s="13">
        <v>379</v>
      </c>
      <c r="AD16" s="13">
        <v>98</v>
      </c>
      <c r="AE16" s="13">
        <v>19</v>
      </c>
      <c r="AF16" s="13">
        <v>43</v>
      </c>
      <c r="AG16" s="13">
        <v>59</v>
      </c>
      <c r="AH16" s="13">
        <v>19</v>
      </c>
      <c r="AI16" s="13">
        <v>4</v>
      </c>
      <c r="AJ16" s="13">
        <v>13</v>
      </c>
      <c r="AK16" s="13">
        <v>5</v>
      </c>
      <c r="AL16" s="13">
        <v>278</v>
      </c>
      <c r="AM16" s="8"/>
    </row>
    <row r="17" spans="1:39" x14ac:dyDescent="0.2">
      <c r="A17" s="20"/>
      <c r="B17" s="20"/>
      <c r="C17" s="20"/>
      <c r="D17" s="14" t="s">
        <v>83</v>
      </c>
      <c r="E17" s="14" t="s">
        <v>83</v>
      </c>
      <c r="F17" s="14" t="s">
        <v>83</v>
      </c>
      <c r="G17" s="14" t="s">
        <v>83</v>
      </c>
      <c r="H17" s="14" t="s">
        <v>83</v>
      </c>
      <c r="I17" s="14" t="s">
        <v>83</v>
      </c>
      <c r="J17" s="14" t="s">
        <v>83</v>
      </c>
      <c r="K17" s="14" t="s">
        <v>83</v>
      </c>
      <c r="L17" s="14" t="s">
        <v>83</v>
      </c>
      <c r="M17" s="14" t="s">
        <v>83</v>
      </c>
      <c r="N17" s="14" t="s">
        <v>83</v>
      </c>
      <c r="O17" s="14" t="s">
        <v>83</v>
      </c>
      <c r="P17" s="14" t="s">
        <v>83</v>
      </c>
      <c r="Q17" s="14" t="s">
        <v>83</v>
      </c>
      <c r="R17" s="14" t="s">
        <v>83</v>
      </c>
      <c r="S17" s="14" t="s">
        <v>83</v>
      </c>
      <c r="T17" s="14" t="s">
        <v>83</v>
      </c>
      <c r="U17" s="14" t="s">
        <v>83</v>
      </c>
      <c r="V17" s="14" t="s">
        <v>83</v>
      </c>
      <c r="W17" s="14" t="s">
        <v>83</v>
      </c>
      <c r="X17" s="14" t="s">
        <v>83</v>
      </c>
      <c r="Y17" s="14" t="s">
        <v>83</v>
      </c>
      <c r="Z17" s="14" t="s">
        <v>83</v>
      </c>
      <c r="AA17" s="14" t="s">
        <v>83</v>
      </c>
      <c r="AB17" s="14" t="s">
        <v>83</v>
      </c>
      <c r="AC17" s="14" t="s">
        <v>83</v>
      </c>
      <c r="AD17" s="14" t="s">
        <v>83</v>
      </c>
      <c r="AE17" s="14" t="s">
        <v>83</v>
      </c>
      <c r="AF17" s="14" t="s">
        <v>83</v>
      </c>
      <c r="AG17" s="14" t="s">
        <v>83</v>
      </c>
      <c r="AH17" s="14" t="s">
        <v>83</v>
      </c>
      <c r="AI17" s="14" t="s">
        <v>83</v>
      </c>
      <c r="AJ17" s="14" t="s">
        <v>83</v>
      </c>
      <c r="AK17" s="14" t="s">
        <v>83</v>
      </c>
      <c r="AL17" s="14" t="s">
        <v>83</v>
      </c>
      <c r="AM17" s="8"/>
    </row>
    <row r="18" spans="1:39" x14ac:dyDescent="0.2">
      <c r="A18" s="22"/>
      <c r="B18" s="19" t="s">
        <v>268</v>
      </c>
      <c r="C18" s="19" t="s">
        <v>251</v>
      </c>
      <c r="D18" s="12">
        <v>0.60778033731619996</v>
      </c>
      <c r="E18" s="12">
        <v>0.56588750775009999</v>
      </c>
      <c r="F18" s="12">
        <v>0.64684873502789997</v>
      </c>
      <c r="G18" s="12">
        <v>0.56264948398189996</v>
      </c>
      <c r="H18" s="12">
        <v>0.64170844200470001</v>
      </c>
      <c r="I18" s="12">
        <v>0.6958603282975</v>
      </c>
      <c r="J18" s="12">
        <v>0.69410345434429999</v>
      </c>
      <c r="K18" s="12">
        <v>0.52321811683590003</v>
      </c>
      <c r="L18" s="12">
        <v>0.52763608512180005</v>
      </c>
      <c r="M18" s="12">
        <v>0.56260140860660002</v>
      </c>
      <c r="N18" s="12">
        <v>0.62148896037699997</v>
      </c>
      <c r="O18" s="12">
        <v>0.58497525253040006</v>
      </c>
      <c r="P18" s="12">
        <v>0.29343747211589999</v>
      </c>
      <c r="Q18" s="12">
        <v>0.60268084181970005</v>
      </c>
      <c r="R18" s="12">
        <v>0.408845974449</v>
      </c>
      <c r="S18" s="12">
        <v>0.65861116655890006</v>
      </c>
      <c r="T18" s="12">
        <v>0.87565399804600008</v>
      </c>
      <c r="U18" s="12">
        <v>0.96564352111759999</v>
      </c>
      <c r="V18" s="12">
        <v>0.90301892081229995</v>
      </c>
      <c r="W18" s="12">
        <v>0.24045928806809999</v>
      </c>
      <c r="X18" s="12">
        <v>0.49198376731350002</v>
      </c>
      <c r="Y18" s="12">
        <v>0.82532016268259989</v>
      </c>
      <c r="Z18" s="12">
        <v>0.87293822893740003</v>
      </c>
      <c r="AA18" s="12">
        <v>0.90298201794760002</v>
      </c>
      <c r="AB18" s="12">
        <v>0.6962680617057001</v>
      </c>
      <c r="AC18" s="12">
        <v>0.50591217830019997</v>
      </c>
      <c r="AD18" s="12">
        <v>0.59692630198219998</v>
      </c>
      <c r="AE18" s="12">
        <v>0.43725325415540001</v>
      </c>
      <c r="AF18" s="12">
        <v>0.5321144867034</v>
      </c>
      <c r="AG18" s="12">
        <v>0.71310080491399996</v>
      </c>
      <c r="AH18" s="12">
        <v>0.54195143789340006</v>
      </c>
      <c r="AI18" s="12">
        <v>0.77731186838620003</v>
      </c>
      <c r="AJ18" s="12">
        <v>0.50029790150179998</v>
      </c>
      <c r="AK18" s="12">
        <v>1</v>
      </c>
      <c r="AL18" s="12">
        <v>0.75820276580660007</v>
      </c>
      <c r="AM18" s="8"/>
    </row>
    <row r="19" spans="1:39" x14ac:dyDescent="0.2">
      <c r="A19" s="20"/>
      <c r="B19" s="20"/>
      <c r="C19" s="20"/>
      <c r="D19" s="13">
        <v>534</v>
      </c>
      <c r="E19" s="13">
        <v>106</v>
      </c>
      <c r="F19" s="13">
        <v>160</v>
      </c>
      <c r="G19" s="13">
        <v>120</v>
      </c>
      <c r="H19" s="13">
        <v>148</v>
      </c>
      <c r="I19" s="13">
        <v>61</v>
      </c>
      <c r="J19" s="13">
        <v>84</v>
      </c>
      <c r="K19" s="13">
        <v>70</v>
      </c>
      <c r="L19" s="13">
        <v>107</v>
      </c>
      <c r="M19" s="13">
        <v>163</v>
      </c>
      <c r="N19" s="13">
        <v>231</v>
      </c>
      <c r="O19" s="13">
        <v>265</v>
      </c>
      <c r="P19" s="13">
        <v>75</v>
      </c>
      <c r="Q19" s="13">
        <v>56</v>
      </c>
      <c r="R19" s="13">
        <v>46</v>
      </c>
      <c r="S19" s="13">
        <v>121</v>
      </c>
      <c r="T19" s="13">
        <v>93</v>
      </c>
      <c r="U19" s="13">
        <v>31</v>
      </c>
      <c r="V19" s="13">
        <v>112</v>
      </c>
      <c r="W19" s="13">
        <v>55</v>
      </c>
      <c r="X19" s="13">
        <v>114</v>
      </c>
      <c r="Y19" s="13">
        <v>112</v>
      </c>
      <c r="Z19" s="13">
        <v>151</v>
      </c>
      <c r="AA19" s="13">
        <v>60</v>
      </c>
      <c r="AB19" s="13">
        <v>7</v>
      </c>
      <c r="AC19" s="13">
        <v>174</v>
      </c>
      <c r="AD19" s="13">
        <v>55</v>
      </c>
      <c r="AE19" s="13">
        <v>9</v>
      </c>
      <c r="AF19" s="13">
        <v>20</v>
      </c>
      <c r="AG19" s="13">
        <v>41</v>
      </c>
      <c r="AH19" s="13">
        <v>11</v>
      </c>
      <c r="AI19" s="13">
        <v>2</v>
      </c>
      <c r="AJ19" s="13">
        <v>9</v>
      </c>
      <c r="AK19" s="13">
        <v>5</v>
      </c>
      <c r="AL19" s="13">
        <v>208</v>
      </c>
      <c r="AM19" s="8"/>
    </row>
    <row r="20" spans="1:39" x14ac:dyDescent="0.2">
      <c r="A20" s="20"/>
      <c r="B20" s="20"/>
      <c r="C20" s="20"/>
      <c r="D20" s="14" t="s">
        <v>83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 t="s">
        <v>85</v>
      </c>
      <c r="R20" s="14"/>
      <c r="S20" s="15" t="s">
        <v>96</v>
      </c>
      <c r="T20" s="15" t="s">
        <v>98</v>
      </c>
      <c r="U20" s="15" t="s">
        <v>99</v>
      </c>
      <c r="V20" s="15" t="s">
        <v>99</v>
      </c>
      <c r="W20" s="14"/>
      <c r="X20" s="15" t="s">
        <v>113</v>
      </c>
      <c r="Y20" s="15" t="s">
        <v>100</v>
      </c>
      <c r="Z20" s="15" t="s">
        <v>100</v>
      </c>
      <c r="AA20" s="15" t="s">
        <v>100</v>
      </c>
      <c r="AB20" s="15" t="s">
        <v>85</v>
      </c>
      <c r="AC20" s="14"/>
      <c r="AD20" s="14"/>
      <c r="AE20" s="14"/>
      <c r="AF20" s="14"/>
      <c r="AG20" s="14"/>
      <c r="AH20" s="14"/>
      <c r="AI20" s="14"/>
      <c r="AJ20" s="14"/>
      <c r="AK20" s="14"/>
      <c r="AL20" s="15" t="s">
        <v>113</v>
      </c>
      <c r="AM20" s="8"/>
    </row>
    <row r="21" spans="1:39" x14ac:dyDescent="0.2">
      <c r="A21" s="22"/>
      <c r="B21" s="22"/>
      <c r="C21" s="19" t="s">
        <v>254</v>
      </c>
      <c r="D21" s="12">
        <v>0.29756707909969998</v>
      </c>
      <c r="E21" s="12">
        <v>0.3567035095096</v>
      </c>
      <c r="F21" s="12">
        <v>0.2562730555844</v>
      </c>
      <c r="G21" s="12">
        <v>0.32407041536859998</v>
      </c>
      <c r="H21" s="12">
        <v>0.26933331127679999</v>
      </c>
      <c r="I21" s="12">
        <v>0.25393398744700002</v>
      </c>
      <c r="J21" s="12">
        <v>0.2293522512036</v>
      </c>
      <c r="K21" s="12">
        <v>0.34334270727729999</v>
      </c>
      <c r="L21" s="12">
        <v>0.35006310621570003</v>
      </c>
      <c r="M21" s="12">
        <v>0.35163815347639998</v>
      </c>
      <c r="N21" s="12">
        <v>0.27354361740869998</v>
      </c>
      <c r="O21" s="12">
        <v>0.331017251475</v>
      </c>
      <c r="P21" s="12">
        <v>0.52087071698560006</v>
      </c>
      <c r="Q21" s="12">
        <v>0.35923304707960002</v>
      </c>
      <c r="R21" s="12">
        <v>0.45784553171539999</v>
      </c>
      <c r="S21" s="12">
        <v>0.238318944171</v>
      </c>
      <c r="T21" s="12">
        <v>9.9565978300569999E-2</v>
      </c>
      <c r="U21" s="12">
        <v>3.4356478882439999E-2</v>
      </c>
      <c r="V21" s="12">
        <v>6.7879239763529997E-2</v>
      </c>
      <c r="W21" s="12">
        <v>0.51930983707400002</v>
      </c>
      <c r="X21" s="12">
        <v>0.4393656233489</v>
      </c>
      <c r="Y21" s="12">
        <v>0.1228550134478</v>
      </c>
      <c r="Z21" s="12">
        <v>0.1095647486341</v>
      </c>
      <c r="AA21" s="12">
        <v>5.9847172396339993E-2</v>
      </c>
      <c r="AB21" s="12">
        <v>0.30373193829430001</v>
      </c>
      <c r="AC21" s="12">
        <v>0.40872689051</v>
      </c>
      <c r="AD21" s="12">
        <v>0.32268617425290003</v>
      </c>
      <c r="AE21" s="12">
        <v>0.45764106595909998</v>
      </c>
      <c r="AF21" s="12">
        <v>0.34440530279249998</v>
      </c>
      <c r="AG21" s="12">
        <v>0.15760786130919999</v>
      </c>
      <c r="AH21" s="12">
        <v>0.25196794893320001</v>
      </c>
      <c r="AI21" s="12">
        <v>0.22268813161379999</v>
      </c>
      <c r="AJ21" s="12">
        <v>0.37378461595489998</v>
      </c>
      <c r="AK21" s="12">
        <v>0</v>
      </c>
      <c r="AL21" s="12">
        <v>0.1446454782753</v>
      </c>
      <c r="AM21" s="8"/>
    </row>
    <row r="22" spans="1:39" x14ac:dyDescent="0.2">
      <c r="A22" s="20"/>
      <c r="B22" s="20"/>
      <c r="C22" s="20"/>
      <c r="D22" s="13">
        <v>294</v>
      </c>
      <c r="E22" s="13">
        <v>71</v>
      </c>
      <c r="F22" s="13">
        <v>73</v>
      </c>
      <c r="G22" s="13">
        <v>78</v>
      </c>
      <c r="H22" s="13">
        <v>72</v>
      </c>
      <c r="I22" s="13">
        <v>20</v>
      </c>
      <c r="J22" s="13">
        <v>36</v>
      </c>
      <c r="K22" s="13">
        <v>53</v>
      </c>
      <c r="L22" s="13">
        <v>61</v>
      </c>
      <c r="M22" s="13">
        <v>102</v>
      </c>
      <c r="N22" s="13">
        <v>100</v>
      </c>
      <c r="O22" s="13">
        <v>181</v>
      </c>
      <c r="P22" s="13">
        <v>122</v>
      </c>
      <c r="Q22" s="13">
        <v>37</v>
      </c>
      <c r="R22" s="13">
        <v>59</v>
      </c>
      <c r="S22" s="13">
        <v>54</v>
      </c>
      <c r="T22" s="13">
        <v>11</v>
      </c>
      <c r="U22" s="13">
        <v>3</v>
      </c>
      <c r="V22" s="13">
        <v>8</v>
      </c>
      <c r="W22" s="13">
        <v>123</v>
      </c>
      <c r="X22" s="13">
        <v>116</v>
      </c>
      <c r="Y22" s="13">
        <v>22</v>
      </c>
      <c r="Z22" s="13">
        <v>14</v>
      </c>
      <c r="AA22" s="13">
        <v>5</v>
      </c>
      <c r="AB22" s="13">
        <v>4</v>
      </c>
      <c r="AC22" s="13">
        <v>170</v>
      </c>
      <c r="AD22" s="13">
        <v>33</v>
      </c>
      <c r="AE22" s="13">
        <v>8</v>
      </c>
      <c r="AF22" s="13">
        <v>17</v>
      </c>
      <c r="AG22" s="13">
        <v>13</v>
      </c>
      <c r="AH22" s="13">
        <v>5</v>
      </c>
      <c r="AI22" s="13">
        <v>2</v>
      </c>
      <c r="AJ22" s="13">
        <v>2</v>
      </c>
      <c r="AK22" s="13">
        <v>0</v>
      </c>
      <c r="AL22" s="13">
        <v>44</v>
      </c>
      <c r="AM22" s="8"/>
    </row>
    <row r="23" spans="1:39" x14ac:dyDescent="0.2">
      <c r="A23" s="20"/>
      <c r="B23" s="20"/>
      <c r="C23" s="20"/>
      <c r="D23" s="14" t="s">
        <v>83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 t="s">
        <v>106</v>
      </c>
      <c r="Q23" s="15" t="s">
        <v>108</v>
      </c>
      <c r="R23" s="15" t="s">
        <v>206</v>
      </c>
      <c r="S23" s="15" t="s">
        <v>188</v>
      </c>
      <c r="T23" s="14"/>
      <c r="U23" s="14"/>
      <c r="V23" s="14"/>
      <c r="W23" s="15" t="s">
        <v>90</v>
      </c>
      <c r="X23" s="15" t="s">
        <v>90</v>
      </c>
      <c r="Y23" s="14"/>
      <c r="Z23" s="14"/>
      <c r="AA23" s="14"/>
      <c r="AB23" s="14"/>
      <c r="AC23" s="15" t="s">
        <v>143</v>
      </c>
      <c r="AD23" s="14"/>
      <c r="AE23" s="14"/>
      <c r="AF23" s="14"/>
      <c r="AG23" s="14"/>
      <c r="AH23" s="14"/>
      <c r="AI23" s="14"/>
      <c r="AJ23" s="14"/>
      <c r="AK23" s="14"/>
      <c r="AL23" s="14"/>
      <c r="AM23" s="8"/>
    </row>
    <row r="24" spans="1:39" x14ac:dyDescent="0.2">
      <c r="A24" s="22"/>
      <c r="B24" s="22"/>
      <c r="C24" s="19" t="s">
        <v>265</v>
      </c>
      <c r="D24" s="12">
        <v>9.4652583584139999E-2</v>
      </c>
      <c r="E24" s="12">
        <v>7.7408982740320001E-2</v>
      </c>
      <c r="F24" s="12">
        <v>9.6878209387729994E-2</v>
      </c>
      <c r="G24" s="12">
        <v>0.11328010064959999</v>
      </c>
      <c r="H24" s="12">
        <v>8.89582467185E-2</v>
      </c>
      <c r="I24" s="12">
        <v>5.0205684255480013E-2</v>
      </c>
      <c r="J24" s="12">
        <v>7.6544294452149997E-2</v>
      </c>
      <c r="K24" s="12">
        <v>0.13343917588679999</v>
      </c>
      <c r="L24" s="12">
        <v>0.1223008086625</v>
      </c>
      <c r="M24" s="12">
        <v>8.5760437917019997E-2</v>
      </c>
      <c r="N24" s="12">
        <v>0.1049674222143</v>
      </c>
      <c r="O24" s="12">
        <v>8.4007495994639997E-2</v>
      </c>
      <c r="P24" s="12">
        <v>0.18569181089850001</v>
      </c>
      <c r="Q24" s="12">
        <v>3.8086111100619997E-2</v>
      </c>
      <c r="R24" s="12">
        <v>0.13330849383560001</v>
      </c>
      <c r="S24" s="12">
        <v>0.1030698892701</v>
      </c>
      <c r="T24" s="12">
        <v>2.4780023653399999E-2</v>
      </c>
      <c r="U24" s="12">
        <v>0</v>
      </c>
      <c r="V24" s="12">
        <v>2.9101839424210001E-2</v>
      </c>
      <c r="W24" s="12">
        <v>0.24023087485799999</v>
      </c>
      <c r="X24" s="12">
        <v>6.8650609337650007E-2</v>
      </c>
      <c r="Y24" s="12">
        <v>5.1824823869579997E-2</v>
      </c>
      <c r="Z24" s="12">
        <v>1.7497022428479999E-2</v>
      </c>
      <c r="AA24" s="12">
        <v>3.7170809656059997E-2</v>
      </c>
      <c r="AB24" s="12">
        <v>0</v>
      </c>
      <c r="AC24" s="12">
        <v>8.5360931189790004E-2</v>
      </c>
      <c r="AD24" s="12">
        <v>8.0387523764870003E-2</v>
      </c>
      <c r="AE24" s="12">
        <v>0.1051056798855</v>
      </c>
      <c r="AF24" s="12">
        <v>0.1234802105041</v>
      </c>
      <c r="AG24" s="12">
        <v>0.12929133377679999</v>
      </c>
      <c r="AH24" s="12">
        <v>0.20608061317340001</v>
      </c>
      <c r="AI24" s="12">
        <v>0</v>
      </c>
      <c r="AJ24" s="12">
        <v>0.12591748254330001</v>
      </c>
      <c r="AK24" s="12">
        <v>0</v>
      </c>
      <c r="AL24" s="12">
        <v>9.7151755918050003E-2</v>
      </c>
      <c r="AM24" s="8"/>
    </row>
    <row r="25" spans="1:39" x14ac:dyDescent="0.2">
      <c r="A25" s="20"/>
      <c r="B25" s="20"/>
      <c r="C25" s="20"/>
      <c r="D25" s="13">
        <v>87</v>
      </c>
      <c r="E25" s="13">
        <v>16</v>
      </c>
      <c r="F25" s="13">
        <v>23</v>
      </c>
      <c r="G25" s="13">
        <v>22</v>
      </c>
      <c r="H25" s="13">
        <v>26</v>
      </c>
      <c r="I25" s="13">
        <v>5</v>
      </c>
      <c r="J25" s="13">
        <v>16</v>
      </c>
      <c r="K25" s="13">
        <v>11</v>
      </c>
      <c r="L25" s="13">
        <v>21</v>
      </c>
      <c r="M25" s="13">
        <v>21</v>
      </c>
      <c r="N25" s="13">
        <v>32</v>
      </c>
      <c r="O25" s="13">
        <v>48</v>
      </c>
      <c r="P25" s="13">
        <v>34</v>
      </c>
      <c r="Q25" s="13">
        <v>5</v>
      </c>
      <c r="R25" s="13">
        <v>15</v>
      </c>
      <c r="S25" s="13">
        <v>26</v>
      </c>
      <c r="T25" s="13">
        <v>4</v>
      </c>
      <c r="U25" s="13">
        <v>0</v>
      </c>
      <c r="V25" s="13">
        <v>3</v>
      </c>
      <c r="W25" s="13">
        <v>48</v>
      </c>
      <c r="X25" s="13">
        <v>16</v>
      </c>
      <c r="Y25" s="13">
        <v>11</v>
      </c>
      <c r="Z25" s="13">
        <v>4</v>
      </c>
      <c r="AA25" s="13">
        <v>2</v>
      </c>
      <c r="AB25" s="13">
        <v>0</v>
      </c>
      <c r="AC25" s="13">
        <v>34</v>
      </c>
      <c r="AD25" s="13">
        <v>9</v>
      </c>
      <c r="AE25" s="13">
        <v>2</v>
      </c>
      <c r="AF25" s="13">
        <v>6</v>
      </c>
      <c r="AG25" s="13">
        <v>5</v>
      </c>
      <c r="AH25" s="13">
        <v>3</v>
      </c>
      <c r="AI25" s="13">
        <v>0</v>
      </c>
      <c r="AJ25" s="13">
        <v>2</v>
      </c>
      <c r="AK25" s="13">
        <v>0</v>
      </c>
      <c r="AL25" s="13">
        <v>26</v>
      </c>
      <c r="AM25" s="8"/>
    </row>
    <row r="26" spans="1:39" x14ac:dyDescent="0.2">
      <c r="A26" s="20"/>
      <c r="B26" s="20"/>
      <c r="C26" s="20"/>
      <c r="D26" s="14" t="s">
        <v>83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 t="s">
        <v>280</v>
      </c>
      <c r="Q26" s="14"/>
      <c r="R26" s="15" t="s">
        <v>111</v>
      </c>
      <c r="S26" s="14"/>
      <c r="T26" s="14"/>
      <c r="U26" s="14"/>
      <c r="V26" s="14"/>
      <c r="W26" s="15" t="s">
        <v>281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8"/>
    </row>
    <row r="27" spans="1:39" x14ac:dyDescent="0.2">
      <c r="A27" s="22"/>
      <c r="B27" s="22"/>
      <c r="C27" s="19" t="s">
        <v>29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  <c r="AF27" s="12">
        <v>1</v>
      </c>
      <c r="AG27" s="12">
        <v>1</v>
      </c>
      <c r="AH27" s="12">
        <v>1</v>
      </c>
      <c r="AI27" s="12">
        <v>1</v>
      </c>
      <c r="AJ27" s="12">
        <v>1</v>
      </c>
      <c r="AK27" s="12">
        <v>1</v>
      </c>
      <c r="AL27" s="12">
        <v>1</v>
      </c>
      <c r="AM27" s="8"/>
    </row>
    <row r="28" spans="1:39" x14ac:dyDescent="0.2">
      <c r="A28" s="20"/>
      <c r="B28" s="20"/>
      <c r="C28" s="20"/>
      <c r="D28" s="13">
        <v>915</v>
      </c>
      <c r="E28" s="13">
        <v>193</v>
      </c>
      <c r="F28" s="13">
        <v>256</v>
      </c>
      <c r="G28" s="13">
        <v>220</v>
      </c>
      <c r="H28" s="13">
        <v>246</v>
      </c>
      <c r="I28" s="13">
        <v>86</v>
      </c>
      <c r="J28" s="13">
        <v>136</v>
      </c>
      <c r="K28" s="13">
        <v>134</v>
      </c>
      <c r="L28" s="13">
        <v>189</v>
      </c>
      <c r="M28" s="13">
        <v>286</v>
      </c>
      <c r="N28" s="13">
        <v>363</v>
      </c>
      <c r="O28" s="13">
        <v>494</v>
      </c>
      <c r="P28" s="13">
        <v>231</v>
      </c>
      <c r="Q28" s="13">
        <v>98</v>
      </c>
      <c r="R28" s="13">
        <v>120</v>
      </c>
      <c r="S28" s="13">
        <v>201</v>
      </c>
      <c r="T28" s="13">
        <v>108</v>
      </c>
      <c r="U28" s="13">
        <v>34</v>
      </c>
      <c r="V28" s="13">
        <v>123</v>
      </c>
      <c r="W28" s="13">
        <v>226</v>
      </c>
      <c r="X28" s="13">
        <v>246</v>
      </c>
      <c r="Y28" s="13">
        <v>145</v>
      </c>
      <c r="Z28" s="13">
        <v>169</v>
      </c>
      <c r="AA28" s="13">
        <v>67</v>
      </c>
      <c r="AB28" s="13">
        <v>11</v>
      </c>
      <c r="AC28" s="13">
        <v>378</v>
      </c>
      <c r="AD28" s="13">
        <v>97</v>
      </c>
      <c r="AE28" s="13">
        <v>19</v>
      </c>
      <c r="AF28" s="13">
        <v>43</v>
      </c>
      <c r="AG28" s="13">
        <v>59</v>
      </c>
      <c r="AH28" s="13">
        <v>19</v>
      </c>
      <c r="AI28" s="13">
        <v>4</v>
      </c>
      <c r="AJ28" s="13">
        <v>13</v>
      </c>
      <c r="AK28" s="13">
        <v>5</v>
      </c>
      <c r="AL28" s="13">
        <v>278</v>
      </c>
      <c r="AM28" s="8"/>
    </row>
    <row r="29" spans="1:39" x14ac:dyDescent="0.2">
      <c r="A29" s="20"/>
      <c r="B29" s="20"/>
      <c r="C29" s="20"/>
      <c r="D29" s="14" t="s">
        <v>83</v>
      </c>
      <c r="E29" s="14" t="s">
        <v>83</v>
      </c>
      <c r="F29" s="14" t="s">
        <v>83</v>
      </c>
      <c r="G29" s="14" t="s">
        <v>83</v>
      </c>
      <c r="H29" s="14" t="s">
        <v>83</v>
      </c>
      <c r="I29" s="14" t="s">
        <v>83</v>
      </c>
      <c r="J29" s="14" t="s">
        <v>83</v>
      </c>
      <c r="K29" s="14" t="s">
        <v>83</v>
      </c>
      <c r="L29" s="14" t="s">
        <v>83</v>
      </c>
      <c r="M29" s="14" t="s">
        <v>83</v>
      </c>
      <c r="N29" s="14" t="s">
        <v>83</v>
      </c>
      <c r="O29" s="14" t="s">
        <v>83</v>
      </c>
      <c r="P29" s="14" t="s">
        <v>83</v>
      </c>
      <c r="Q29" s="14" t="s">
        <v>83</v>
      </c>
      <c r="R29" s="14" t="s">
        <v>83</v>
      </c>
      <c r="S29" s="14" t="s">
        <v>83</v>
      </c>
      <c r="T29" s="14" t="s">
        <v>83</v>
      </c>
      <c r="U29" s="14" t="s">
        <v>83</v>
      </c>
      <c r="V29" s="14" t="s">
        <v>83</v>
      </c>
      <c r="W29" s="14" t="s">
        <v>83</v>
      </c>
      <c r="X29" s="14" t="s">
        <v>83</v>
      </c>
      <c r="Y29" s="14" t="s">
        <v>83</v>
      </c>
      <c r="Z29" s="14" t="s">
        <v>83</v>
      </c>
      <c r="AA29" s="14" t="s">
        <v>83</v>
      </c>
      <c r="AB29" s="14" t="s">
        <v>83</v>
      </c>
      <c r="AC29" s="14" t="s">
        <v>83</v>
      </c>
      <c r="AD29" s="14" t="s">
        <v>83</v>
      </c>
      <c r="AE29" s="14" t="s">
        <v>83</v>
      </c>
      <c r="AF29" s="14" t="s">
        <v>83</v>
      </c>
      <c r="AG29" s="14" t="s">
        <v>83</v>
      </c>
      <c r="AH29" s="14" t="s">
        <v>83</v>
      </c>
      <c r="AI29" s="14" t="s">
        <v>83</v>
      </c>
      <c r="AJ29" s="14" t="s">
        <v>83</v>
      </c>
      <c r="AK29" s="14" t="s">
        <v>83</v>
      </c>
      <c r="AL29" s="14" t="s">
        <v>83</v>
      </c>
      <c r="AM29" s="8"/>
    </row>
    <row r="30" spans="1:39" x14ac:dyDescent="0.2">
      <c r="A30" s="22"/>
      <c r="B30" s="19" t="s">
        <v>269</v>
      </c>
      <c r="C30" s="19" t="s">
        <v>251</v>
      </c>
      <c r="D30" s="12">
        <v>0.25345444268360001</v>
      </c>
      <c r="E30" s="12">
        <v>0.2207755074636</v>
      </c>
      <c r="F30" s="12">
        <v>0.26712336447730001</v>
      </c>
      <c r="G30" s="12">
        <v>0.23772872582009999</v>
      </c>
      <c r="H30" s="12">
        <v>0.27926934086260002</v>
      </c>
      <c r="I30" s="12">
        <v>0.1384673810274</v>
      </c>
      <c r="J30" s="12">
        <v>0.1782061292572</v>
      </c>
      <c r="K30" s="12">
        <v>0.2202243931017</v>
      </c>
      <c r="L30" s="12">
        <v>0.36394417098589998</v>
      </c>
      <c r="M30" s="12">
        <v>0.37651697504359999</v>
      </c>
      <c r="N30" s="12">
        <v>0.28219577487230002</v>
      </c>
      <c r="O30" s="12">
        <v>0.23068502454039999</v>
      </c>
      <c r="P30" s="12">
        <v>0.22480383621360001</v>
      </c>
      <c r="Q30" s="12">
        <v>0.3355980281957</v>
      </c>
      <c r="R30" s="12">
        <v>0.2473248720498</v>
      </c>
      <c r="S30" s="12">
        <v>0.19245836024499999</v>
      </c>
      <c r="T30" s="12">
        <v>0.2699369630167</v>
      </c>
      <c r="U30" s="12">
        <v>0.26366524016120002</v>
      </c>
      <c r="V30" s="12">
        <v>0.32918446394450002</v>
      </c>
      <c r="W30" s="12">
        <v>0.14954378377479999</v>
      </c>
      <c r="X30" s="12">
        <v>0.28312583681039999</v>
      </c>
      <c r="Y30" s="12">
        <v>0.33099171377789999</v>
      </c>
      <c r="Z30" s="12">
        <v>0.27447219677910001</v>
      </c>
      <c r="AA30" s="12">
        <v>0.2581723056845</v>
      </c>
      <c r="AB30" s="12">
        <v>0.1735620147343</v>
      </c>
      <c r="AC30" s="12">
        <v>0.2355766168708</v>
      </c>
      <c r="AD30" s="12">
        <v>0.2744056538877</v>
      </c>
      <c r="AE30" s="12">
        <v>0.16662833092359999</v>
      </c>
      <c r="AF30" s="12">
        <v>0.24534047018140001</v>
      </c>
      <c r="AG30" s="12">
        <v>0.27078747208519999</v>
      </c>
      <c r="AH30" s="12">
        <v>0.27728762279559999</v>
      </c>
      <c r="AI30" s="12">
        <v>0.12147332276220001</v>
      </c>
      <c r="AJ30" s="12">
        <v>0.3674255954408</v>
      </c>
      <c r="AK30" s="12">
        <v>0.74812511074709998</v>
      </c>
      <c r="AL30" s="12">
        <v>0.2639177694998</v>
      </c>
      <c r="AM30" s="8"/>
    </row>
    <row r="31" spans="1:39" x14ac:dyDescent="0.2">
      <c r="A31" s="20"/>
      <c r="B31" s="20"/>
      <c r="C31" s="20"/>
      <c r="D31" s="13">
        <v>246</v>
      </c>
      <c r="E31" s="13">
        <v>49</v>
      </c>
      <c r="F31" s="13">
        <v>67</v>
      </c>
      <c r="G31" s="13">
        <v>55</v>
      </c>
      <c r="H31" s="13">
        <v>75</v>
      </c>
      <c r="I31" s="13">
        <v>11</v>
      </c>
      <c r="J31" s="13">
        <v>21</v>
      </c>
      <c r="K31" s="13">
        <v>34</v>
      </c>
      <c r="L31" s="13">
        <v>55</v>
      </c>
      <c r="M31" s="13">
        <v>101</v>
      </c>
      <c r="N31" s="13">
        <v>106</v>
      </c>
      <c r="O31" s="13">
        <v>126</v>
      </c>
      <c r="P31" s="13">
        <v>58</v>
      </c>
      <c r="Q31" s="13">
        <v>25</v>
      </c>
      <c r="R31" s="13">
        <v>27</v>
      </c>
      <c r="S31" s="13">
        <v>45</v>
      </c>
      <c r="T31" s="13">
        <v>37</v>
      </c>
      <c r="U31" s="13">
        <v>12</v>
      </c>
      <c r="V31" s="13">
        <v>42</v>
      </c>
      <c r="W31" s="13">
        <v>41</v>
      </c>
      <c r="X31" s="13">
        <v>65</v>
      </c>
      <c r="Y31" s="13">
        <v>46</v>
      </c>
      <c r="Z31" s="13">
        <v>59</v>
      </c>
      <c r="AA31" s="13">
        <v>20</v>
      </c>
      <c r="AB31" s="13">
        <v>2</v>
      </c>
      <c r="AC31" s="13">
        <v>88</v>
      </c>
      <c r="AD31" s="13">
        <v>29</v>
      </c>
      <c r="AE31" s="13">
        <v>3</v>
      </c>
      <c r="AF31" s="13">
        <v>12</v>
      </c>
      <c r="AG31" s="13">
        <v>18</v>
      </c>
      <c r="AH31" s="13">
        <v>5</v>
      </c>
      <c r="AI31" s="13">
        <v>1</v>
      </c>
      <c r="AJ31" s="13">
        <v>5</v>
      </c>
      <c r="AK31" s="13">
        <v>3</v>
      </c>
      <c r="AL31" s="13">
        <v>82</v>
      </c>
      <c r="AM31" s="8"/>
    </row>
    <row r="32" spans="1:39" x14ac:dyDescent="0.2">
      <c r="A32" s="20"/>
      <c r="B32" s="20"/>
      <c r="C32" s="20"/>
      <c r="D32" s="14" t="s">
        <v>83</v>
      </c>
      <c r="E32" s="14"/>
      <c r="F32" s="14"/>
      <c r="G32" s="14"/>
      <c r="H32" s="14"/>
      <c r="I32" s="14"/>
      <c r="J32" s="14"/>
      <c r="K32" s="14"/>
      <c r="L32" s="15" t="s">
        <v>85</v>
      </c>
      <c r="M32" s="15" t="s">
        <v>182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 t="s">
        <v>85</v>
      </c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8"/>
    </row>
    <row r="33" spans="1:39" x14ac:dyDescent="0.2">
      <c r="A33" s="22"/>
      <c r="B33" s="22"/>
      <c r="C33" s="19" t="s">
        <v>254</v>
      </c>
      <c r="D33" s="12">
        <v>0.62155751716300001</v>
      </c>
      <c r="E33" s="12">
        <v>0.63523673250669999</v>
      </c>
      <c r="F33" s="12"/>
      <c r="G33" s="12"/>
      <c r="H33" s="12">
        <v>0.62744724286669995</v>
      </c>
      <c r="I33" s="12">
        <v>0.68499302179210009</v>
      </c>
      <c r="J33" s="12">
        <v>0.62966917418820001</v>
      </c>
      <c r="K33" s="12">
        <v>0.63441080922689996</v>
      </c>
      <c r="L33" s="12">
        <v>0.56863310191729999</v>
      </c>
      <c r="M33" s="12">
        <v>0.57316307007849998</v>
      </c>
      <c r="N33" s="12">
        <v>0.57238129415890004</v>
      </c>
      <c r="O33" s="12">
        <v>0.66883915183760001</v>
      </c>
      <c r="P33" s="12">
        <v>0.60742127531779999</v>
      </c>
      <c r="Q33" s="12">
        <v>0.57162792708520005</v>
      </c>
      <c r="R33" s="12">
        <v>0.61397327002399993</v>
      </c>
      <c r="S33" s="12">
        <v>0.67412797152370008</v>
      </c>
      <c r="T33" s="12">
        <v>0.63177943992209995</v>
      </c>
      <c r="U33" s="12">
        <v>0.58133192499919994</v>
      </c>
      <c r="V33" s="12">
        <v>0.6126980168067</v>
      </c>
      <c r="W33" s="12">
        <v>0.6705601545662</v>
      </c>
      <c r="X33" s="12">
        <v>0.58488640669570002</v>
      </c>
      <c r="Y33" s="12">
        <v>0.59254810484709997</v>
      </c>
      <c r="Z33" s="12">
        <v>0.65044975600979993</v>
      </c>
      <c r="AA33" s="12">
        <v>0.58225050392010003</v>
      </c>
      <c r="AB33" s="12">
        <v>0.74555037183899997</v>
      </c>
      <c r="AC33" s="12">
        <v>0.63708094393670001</v>
      </c>
      <c r="AD33" s="12">
        <v>0.58823749861289998</v>
      </c>
      <c r="AE33" s="12">
        <v>0.7309365735865001</v>
      </c>
      <c r="AF33" s="12">
        <v>0.52528887795549994</v>
      </c>
      <c r="AG33" s="12">
        <v>0.69276593295089994</v>
      </c>
      <c r="AH33" s="12">
        <v>0.59815047310970004</v>
      </c>
      <c r="AI33" s="12">
        <v>0.87852667723779998</v>
      </c>
      <c r="AJ33" s="12">
        <v>0.6325744045592</v>
      </c>
      <c r="AK33" s="12">
        <v>0.25187488925290002</v>
      </c>
      <c r="AL33" s="12">
        <v>0.60417868146139997</v>
      </c>
      <c r="AM33" s="8"/>
    </row>
    <row r="34" spans="1:39" x14ac:dyDescent="0.2">
      <c r="A34" s="20"/>
      <c r="B34" s="20"/>
      <c r="C34" s="20"/>
      <c r="D34" s="13">
        <v>581</v>
      </c>
      <c r="E34" s="13">
        <v>129</v>
      </c>
      <c r="F34" s="13"/>
      <c r="G34" s="13">
        <v>137</v>
      </c>
      <c r="H34" s="13">
        <v>150</v>
      </c>
      <c r="I34" s="13">
        <v>60</v>
      </c>
      <c r="J34" s="13">
        <v>90</v>
      </c>
      <c r="K34" s="13">
        <v>83</v>
      </c>
      <c r="L34" s="13">
        <v>122</v>
      </c>
      <c r="M34" s="13">
        <v>174</v>
      </c>
      <c r="N34" s="13">
        <v>223</v>
      </c>
      <c r="O34" s="13">
        <v>322</v>
      </c>
      <c r="P34" s="13">
        <v>145</v>
      </c>
      <c r="Q34" s="13">
        <v>66</v>
      </c>
      <c r="R34" s="13">
        <v>83</v>
      </c>
      <c r="S34" s="13">
        <v>130</v>
      </c>
      <c r="T34" s="13">
        <v>64</v>
      </c>
      <c r="U34" s="13">
        <v>19</v>
      </c>
      <c r="V34" s="13">
        <v>74</v>
      </c>
      <c r="W34" s="13">
        <v>154</v>
      </c>
      <c r="X34" s="13">
        <v>162</v>
      </c>
      <c r="Y34" s="13">
        <v>85</v>
      </c>
      <c r="Z34" s="13">
        <v>101</v>
      </c>
      <c r="AA34" s="13">
        <v>39</v>
      </c>
      <c r="AB34" s="13">
        <v>9</v>
      </c>
      <c r="AC34" s="13">
        <v>252</v>
      </c>
      <c r="AD34" s="13">
        <v>58</v>
      </c>
      <c r="AE34" s="13">
        <v>14</v>
      </c>
      <c r="AF34" s="13">
        <v>24</v>
      </c>
      <c r="AG34" s="13">
        <v>38</v>
      </c>
      <c r="AH34" s="13">
        <v>12</v>
      </c>
      <c r="AI34" s="13">
        <v>3</v>
      </c>
      <c r="AJ34" s="13">
        <v>8</v>
      </c>
      <c r="AK34" s="13">
        <v>2</v>
      </c>
      <c r="AL34" s="13">
        <v>170</v>
      </c>
      <c r="AM34" s="8"/>
    </row>
    <row r="35" spans="1:39" x14ac:dyDescent="0.2">
      <c r="A35" s="20"/>
      <c r="B35" s="20"/>
      <c r="C35" s="20"/>
      <c r="D35" s="14" t="s">
        <v>83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5" t="s">
        <v>85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8"/>
    </row>
    <row r="36" spans="1:39" x14ac:dyDescent="0.2">
      <c r="A36" s="22"/>
      <c r="B36" s="22"/>
      <c r="C36" s="19" t="s">
        <v>265</v>
      </c>
      <c r="D36" s="12">
        <v>0.1249880401534</v>
      </c>
      <c r="E36" s="12">
        <v>0.14398776002970001</v>
      </c>
      <c r="F36" s="12">
        <v>0.10564034983789999</v>
      </c>
      <c r="G36" s="12">
        <v>0.16540626826470001</v>
      </c>
      <c r="H36" s="12">
        <v>9.3283416270689992E-2</v>
      </c>
      <c r="I36" s="12">
        <v>0.1765395971805</v>
      </c>
      <c r="J36" s="12">
        <v>0.19212469655459999</v>
      </c>
      <c r="K36" s="12">
        <v>0.14536479767140001</v>
      </c>
      <c r="L36" s="12">
        <v>6.7422727096780002E-2</v>
      </c>
      <c r="M36" s="12">
        <v>5.0319954877949997E-2</v>
      </c>
      <c r="N36" s="12">
        <v>0.14542293096879999</v>
      </c>
      <c r="O36" s="12">
        <v>0.100475823622</v>
      </c>
      <c r="P36" s="12">
        <v>0.16777488846870001</v>
      </c>
      <c r="Q36" s="12">
        <v>9.2774044719069998E-2</v>
      </c>
      <c r="R36" s="12">
        <v>0.13870185792609999</v>
      </c>
      <c r="S36" s="12">
        <v>0.13341366823129999</v>
      </c>
      <c r="T36" s="12">
        <v>9.8283597061230007E-2</v>
      </c>
      <c r="U36" s="12">
        <v>0.15500283483960001</v>
      </c>
      <c r="V36" s="12">
        <v>5.8117519248829998E-2</v>
      </c>
      <c r="W36" s="12">
        <v>0.17989606165899999</v>
      </c>
      <c r="X36" s="12">
        <v>0.13198775649389999</v>
      </c>
      <c r="Y36" s="12">
        <v>7.6460181374980007E-2</v>
      </c>
      <c r="Z36" s="12">
        <v>7.5078047211129997E-2</v>
      </c>
      <c r="AA36" s="12">
        <v>0.1595771903954</v>
      </c>
      <c r="AB36" s="12">
        <v>8.0887613426739988E-2</v>
      </c>
      <c r="AC36" s="12">
        <v>0.12734243919259999</v>
      </c>
      <c r="AD36" s="12">
        <v>0.1373568474994</v>
      </c>
      <c r="AE36" s="12">
        <v>0.10243509549</v>
      </c>
      <c r="AF36" s="12">
        <v>0.22937065186300001</v>
      </c>
      <c r="AG36" s="12">
        <v>3.644659496397E-2</v>
      </c>
      <c r="AH36" s="12">
        <v>0.1245619040947</v>
      </c>
      <c r="AI36" s="12">
        <v>0</v>
      </c>
      <c r="AJ36" s="12">
        <v>0</v>
      </c>
      <c r="AK36" s="12">
        <v>0</v>
      </c>
      <c r="AL36" s="12">
        <v>0.1319035490388</v>
      </c>
      <c r="AM36" s="8"/>
    </row>
    <row r="37" spans="1:39" x14ac:dyDescent="0.2">
      <c r="A37" s="20"/>
      <c r="B37" s="20"/>
      <c r="C37" s="20"/>
      <c r="D37" s="13">
        <v>90</v>
      </c>
      <c r="E37" s="13">
        <v>16</v>
      </c>
      <c r="F37" s="13">
        <v>24</v>
      </c>
      <c r="G37" s="13">
        <v>28</v>
      </c>
      <c r="H37" s="13">
        <v>22</v>
      </c>
      <c r="I37" s="13">
        <v>16</v>
      </c>
      <c r="J37" s="13">
        <v>25</v>
      </c>
      <c r="K37" s="13">
        <v>17</v>
      </c>
      <c r="L37" s="13">
        <v>12</v>
      </c>
      <c r="M37" s="13">
        <v>12</v>
      </c>
      <c r="N37" s="13">
        <v>34</v>
      </c>
      <c r="O37" s="13">
        <v>48</v>
      </c>
      <c r="P37" s="13">
        <v>28</v>
      </c>
      <c r="Q37" s="13">
        <v>7</v>
      </c>
      <c r="R37" s="13">
        <v>11</v>
      </c>
      <c r="S37" s="13">
        <v>27</v>
      </c>
      <c r="T37" s="13">
        <v>7</v>
      </c>
      <c r="U37" s="13">
        <v>3</v>
      </c>
      <c r="V37" s="13">
        <v>7</v>
      </c>
      <c r="W37" s="13">
        <v>31</v>
      </c>
      <c r="X37" s="13">
        <v>20</v>
      </c>
      <c r="Y37" s="13">
        <v>14</v>
      </c>
      <c r="Z37" s="13">
        <v>9</v>
      </c>
      <c r="AA37" s="13">
        <v>8</v>
      </c>
      <c r="AB37" s="13">
        <v>1</v>
      </c>
      <c r="AC37" s="13">
        <v>39</v>
      </c>
      <c r="AD37" s="13">
        <v>10</v>
      </c>
      <c r="AE37" s="13">
        <v>2</v>
      </c>
      <c r="AF37" s="13">
        <v>7</v>
      </c>
      <c r="AG37" s="13">
        <v>3</v>
      </c>
      <c r="AH37" s="13">
        <v>2</v>
      </c>
      <c r="AI37" s="13">
        <v>0</v>
      </c>
      <c r="AJ37" s="13">
        <v>0</v>
      </c>
      <c r="AK37" s="13">
        <v>0</v>
      </c>
      <c r="AL37" s="13">
        <v>27</v>
      </c>
      <c r="AM37" s="8"/>
    </row>
    <row r="38" spans="1:39" x14ac:dyDescent="0.2">
      <c r="A38" s="20"/>
      <c r="B38" s="20"/>
      <c r="C38" s="20"/>
      <c r="D38" s="14" t="s">
        <v>83</v>
      </c>
      <c r="E38" s="14"/>
      <c r="F38" s="14"/>
      <c r="G38" s="14"/>
      <c r="H38" s="14"/>
      <c r="I38" s="15" t="s">
        <v>111</v>
      </c>
      <c r="J38" s="15" t="s">
        <v>111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8"/>
    </row>
    <row r="39" spans="1:39" x14ac:dyDescent="0.2">
      <c r="A39" s="22"/>
      <c r="B39" s="22"/>
      <c r="C39" s="19" t="s">
        <v>29</v>
      </c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12">
        <v>1</v>
      </c>
      <c r="Q39" s="12">
        <v>1</v>
      </c>
      <c r="R39" s="12">
        <v>1</v>
      </c>
      <c r="S39" s="12">
        <v>1</v>
      </c>
      <c r="T39" s="12">
        <v>1</v>
      </c>
      <c r="U39" s="12">
        <v>1</v>
      </c>
      <c r="V39" s="12">
        <v>1</v>
      </c>
      <c r="W39" s="12">
        <v>1</v>
      </c>
      <c r="X39" s="12">
        <v>1</v>
      </c>
      <c r="Y39" s="12">
        <v>1</v>
      </c>
      <c r="Z39" s="12">
        <v>1</v>
      </c>
      <c r="AA39" s="12">
        <v>1</v>
      </c>
      <c r="AB39" s="12">
        <v>1</v>
      </c>
      <c r="AC39" s="12">
        <v>1</v>
      </c>
      <c r="AD39" s="12">
        <v>1</v>
      </c>
      <c r="AE39" s="12">
        <v>1</v>
      </c>
      <c r="AF39" s="12">
        <v>1</v>
      </c>
      <c r="AG39" s="12">
        <v>1</v>
      </c>
      <c r="AH39" s="12">
        <v>1</v>
      </c>
      <c r="AI39" s="12">
        <v>1</v>
      </c>
      <c r="AJ39" s="12">
        <v>1</v>
      </c>
      <c r="AK39" s="12">
        <v>1</v>
      </c>
      <c r="AL39" s="12">
        <v>1</v>
      </c>
      <c r="AM39" s="8"/>
    </row>
    <row r="40" spans="1:39" x14ac:dyDescent="0.2">
      <c r="A40" s="20"/>
      <c r="B40" s="20"/>
      <c r="C40" s="20"/>
      <c r="D40" s="13">
        <v>917</v>
      </c>
      <c r="E40" s="13">
        <v>194</v>
      </c>
      <c r="F40" s="13">
        <v>256</v>
      </c>
      <c r="G40" s="13">
        <v>220</v>
      </c>
      <c r="H40" s="13">
        <v>247</v>
      </c>
      <c r="I40" s="13">
        <v>87</v>
      </c>
      <c r="J40" s="13">
        <v>136</v>
      </c>
      <c r="K40" s="13">
        <v>134</v>
      </c>
      <c r="L40" s="13">
        <v>189</v>
      </c>
      <c r="M40" s="13">
        <v>287</v>
      </c>
      <c r="N40" s="13">
        <v>363</v>
      </c>
      <c r="O40" s="13">
        <v>496</v>
      </c>
      <c r="P40" s="13">
        <v>231</v>
      </c>
      <c r="Q40" s="13">
        <v>98</v>
      </c>
      <c r="R40" s="13">
        <v>121</v>
      </c>
      <c r="S40" s="13">
        <v>202</v>
      </c>
      <c r="T40" s="13">
        <v>108</v>
      </c>
      <c r="U40" s="13">
        <v>34</v>
      </c>
      <c r="V40" s="13">
        <v>123</v>
      </c>
      <c r="W40" s="13">
        <v>226</v>
      </c>
      <c r="X40" s="13">
        <v>247</v>
      </c>
      <c r="Y40" s="13">
        <v>145</v>
      </c>
      <c r="Z40" s="13">
        <v>169</v>
      </c>
      <c r="AA40" s="13">
        <v>67</v>
      </c>
      <c r="AB40" s="13">
        <v>12</v>
      </c>
      <c r="AC40" s="13">
        <v>379</v>
      </c>
      <c r="AD40" s="13">
        <v>97</v>
      </c>
      <c r="AE40" s="13">
        <v>19</v>
      </c>
      <c r="AF40" s="13">
        <v>43</v>
      </c>
      <c r="AG40" s="13">
        <v>59</v>
      </c>
      <c r="AH40" s="13">
        <v>19</v>
      </c>
      <c r="AI40" s="13">
        <v>4</v>
      </c>
      <c r="AJ40" s="13">
        <v>13</v>
      </c>
      <c r="AK40" s="13">
        <v>5</v>
      </c>
      <c r="AL40" s="13">
        <v>279</v>
      </c>
      <c r="AM40" s="8"/>
    </row>
    <row r="41" spans="1:39" x14ac:dyDescent="0.2">
      <c r="A41" s="20"/>
      <c r="B41" s="20"/>
      <c r="C41" s="20"/>
      <c r="D41" s="14" t="s">
        <v>83</v>
      </c>
      <c r="E41" s="14" t="s">
        <v>83</v>
      </c>
      <c r="F41" s="14" t="s">
        <v>83</v>
      </c>
      <c r="G41" s="14" t="s">
        <v>83</v>
      </c>
      <c r="H41" s="14" t="s">
        <v>83</v>
      </c>
      <c r="I41" s="14" t="s">
        <v>83</v>
      </c>
      <c r="J41" s="14" t="s">
        <v>83</v>
      </c>
      <c r="K41" s="14" t="s">
        <v>83</v>
      </c>
      <c r="L41" s="14" t="s">
        <v>83</v>
      </c>
      <c r="M41" s="14" t="s">
        <v>83</v>
      </c>
      <c r="N41" s="14" t="s">
        <v>83</v>
      </c>
      <c r="O41" s="14" t="s">
        <v>83</v>
      </c>
      <c r="P41" s="14" t="s">
        <v>83</v>
      </c>
      <c r="Q41" s="14" t="s">
        <v>83</v>
      </c>
      <c r="R41" s="14" t="s">
        <v>83</v>
      </c>
      <c r="S41" s="14" t="s">
        <v>83</v>
      </c>
      <c r="T41" s="14" t="s">
        <v>83</v>
      </c>
      <c r="U41" s="14" t="s">
        <v>83</v>
      </c>
      <c r="V41" s="14" t="s">
        <v>83</v>
      </c>
      <c r="W41" s="14" t="s">
        <v>83</v>
      </c>
      <c r="X41" s="14" t="s">
        <v>83</v>
      </c>
      <c r="Y41" s="14" t="s">
        <v>83</v>
      </c>
      <c r="Z41" s="14" t="s">
        <v>83</v>
      </c>
      <c r="AA41" s="14" t="s">
        <v>83</v>
      </c>
      <c r="AB41" s="14" t="s">
        <v>83</v>
      </c>
      <c r="AC41" s="14" t="s">
        <v>83</v>
      </c>
      <c r="AD41" s="14" t="s">
        <v>83</v>
      </c>
      <c r="AE41" s="14" t="s">
        <v>83</v>
      </c>
      <c r="AF41" s="14" t="s">
        <v>83</v>
      </c>
      <c r="AG41" s="14" t="s">
        <v>83</v>
      </c>
      <c r="AH41" s="14" t="s">
        <v>83</v>
      </c>
      <c r="AI41" s="14" t="s">
        <v>83</v>
      </c>
      <c r="AJ41" s="14" t="s">
        <v>83</v>
      </c>
      <c r="AK41" s="14" t="s">
        <v>83</v>
      </c>
      <c r="AL41" s="14" t="s">
        <v>83</v>
      </c>
      <c r="AM41" s="8"/>
    </row>
    <row r="42" spans="1:39" x14ac:dyDescent="0.2">
      <c r="A42" s="22"/>
      <c r="B42" s="19" t="s">
        <v>270</v>
      </c>
      <c r="C42" s="19" t="s">
        <v>251</v>
      </c>
      <c r="D42" s="12">
        <v>7.6337171952920002E-2</v>
      </c>
      <c r="E42" s="12">
        <v>5.896339121343E-2</v>
      </c>
      <c r="F42" s="12">
        <v>6.1642966539320013E-2</v>
      </c>
      <c r="G42" s="12">
        <v>6.9845193299140004E-2</v>
      </c>
      <c r="H42" s="12">
        <v>0.11097912100020001</v>
      </c>
      <c r="I42" s="12">
        <v>5.7171686456460001E-2</v>
      </c>
      <c r="J42" s="12">
        <v>7.4642637574469997E-2</v>
      </c>
      <c r="K42" s="12">
        <v>6.0755430034640012E-2</v>
      </c>
      <c r="L42" s="12">
        <v>7.5076675279539998E-2</v>
      </c>
      <c r="M42" s="12">
        <v>0.1080995365065</v>
      </c>
      <c r="N42" s="12">
        <v>9.0677867185390004E-2</v>
      </c>
      <c r="O42" s="12">
        <v>6.1740048652989987E-2</v>
      </c>
      <c r="P42" s="12">
        <v>5.8338312306630002E-2</v>
      </c>
      <c r="Q42" s="12">
        <v>6.0680618455429998E-2</v>
      </c>
      <c r="R42" s="12">
        <v>3.3260900504069997E-2</v>
      </c>
      <c r="S42" s="12">
        <v>6.4834842401279999E-2</v>
      </c>
      <c r="T42" s="12">
        <v>9.1499470924609999E-2</v>
      </c>
      <c r="U42" s="12">
        <v>2.8139184406979999E-2</v>
      </c>
      <c r="V42" s="12">
        <v>0.1960607147125</v>
      </c>
      <c r="W42" s="12">
        <v>4.0521264484059988E-2</v>
      </c>
      <c r="X42" s="12">
        <v>4.4355301147029999E-2</v>
      </c>
      <c r="Y42" s="12">
        <v>8.4661736495349998E-2</v>
      </c>
      <c r="Z42" s="12">
        <v>0.1020451207701</v>
      </c>
      <c r="AA42" s="12">
        <v>0.1919579838504</v>
      </c>
      <c r="AB42" s="12">
        <v>0</v>
      </c>
      <c r="AC42" s="12">
        <v>5.0361002699820002E-2</v>
      </c>
      <c r="AD42" s="12">
        <v>6.6065438383060004E-2</v>
      </c>
      <c r="AE42" s="12">
        <v>3.61165281261E-2</v>
      </c>
      <c r="AF42" s="12">
        <v>6.2188721439499987E-2</v>
      </c>
      <c r="AG42" s="12">
        <v>6.3562136647459994E-2</v>
      </c>
      <c r="AH42" s="12">
        <v>3.4467458686679997E-2</v>
      </c>
      <c r="AI42" s="12">
        <v>0</v>
      </c>
      <c r="AJ42" s="12">
        <v>3.1039014720360001E-2</v>
      </c>
      <c r="AK42" s="12">
        <v>0.43615229760640001</v>
      </c>
      <c r="AL42" s="12">
        <v>0.12624375277630001</v>
      </c>
      <c r="AM42" s="8"/>
    </row>
    <row r="43" spans="1:39" x14ac:dyDescent="0.2">
      <c r="A43" s="20"/>
      <c r="B43" s="20"/>
      <c r="C43" s="20"/>
      <c r="D43" s="13">
        <v>86</v>
      </c>
      <c r="E43" s="13">
        <v>15</v>
      </c>
      <c r="F43" s="13">
        <v>22</v>
      </c>
      <c r="G43" s="13">
        <v>20</v>
      </c>
      <c r="H43" s="13">
        <v>29</v>
      </c>
      <c r="I43" s="13">
        <v>9</v>
      </c>
      <c r="J43" s="13">
        <v>12</v>
      </c>
      <c r="K43" s="13">
        <v>10</v>
      </c>
      <c r="L43" s="13">
        <v>16</v>
      </c>
      <c r="M43" s="13">
        <v>32</v>
      </c>
      <c r="N43" s="13">
        <v>45</v>
      </c>
      <c r="O43" s="13">
        <v>36</v>
      </c>
      <c r="P43" s="13">
        <v>15</v>
      </c>
      <c r="Q43" s="13">
        <v>5</v>
      </c>
      <c r="R43" s="13">
        <v>7</v>
      </c>
      <c r="S43" s="13">
        <v>17</v>
      </c>
      <c r="T43" s="13">
        <v>14</v>
      </c>
      <c r="U43" s="13">
        <v>2</v>
      </c>
      <c r="V43" s="13">
        <v>26</v>
      </c>
      <c r="W43" s="13">
        <v>13</v>
      </c>
      <c r="X43" s="13">
        <v>16</v>
      </c>
      <c r="Y43" s="13">
        <v>10</v>
      </c>
      <c r="Z43" s="13">
        <v>25</v>
      </c>
      <c r="AA43" s="13">
        <v>16</v>
      </c>
      <c r="AB43" s="13">
        <v>0</v>
      </c>
      <c r="AC43" s="13">
        <v>30</v>
      </c>
      <c r="AD43" s="13">
        <v>6</v>
      </c>
      <c r="AE43" s="13">
        <v>1</v>
      </c>
      <c r="AF43" s="13">
        <v>4</v>
      </c>
      <c r="AG43" s="13">
        <v>4</v>
      </c>
      <c r="AH43" s="13">
        <v>1</v>
      </c>
      <c r="AI43" s="13">
        <v>0</v>
      </c>
      <c r="AJ43" s="13">
        <v>1</v>
      </c>
      <c r="AK43" s="13">
        <v>2</v>
      </c>
      <c r="AL43" s="13">
        <v>37</v>
      </c>
      <c r="AM43" s="8"/>
    </row>
    <row r="44" spans="1:39" x14ac:dyDescent="0.2">
      <c r="A44" s="20"/>
      <c r="B44" s="20"/>
      <c r="C44" s="20"/>
      <c r="D44" s="14" t="s">
        <v>83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5" t="s">
        <v>282</v>
      </c>
      <c r="W44" s="14"/>
      <c r="X44" s="14"/>
      <c r="Y44" s="14"/>
      <c r="Z44" s="14"/>
      <c r="AA44" s="15" t="s">
        <v>182</v>
      </c>
      <c r="AB44" s="14"/>
      <c r="AC44" s="14"/>
      <c r="AD44" s="14"/>
      <c r="AE44" s="14"/>
      <c r="AF44" s="14"/>
      <c r="AG44" s="14"/>
      <c r="AH44" s="14"/>
      <c r="AI44" s="14"/>
      <c r="AJ44" s="14"/>
      <c r="AK44" s="15" t="s">
        <v>85</v>
      </c>
      <c r="AL44" s="15" t="s">
        <v>85</v>
      </c>
      <c r="AM44" s="8"/>
    </row>
    <row r="45" spans="1:39" x14ac:dyDescent="0.2">
      <c r="A45" s="22"/>
      <c r="B45" s="22"/>
      <c r="C45" s="19" t="s">
        <v>254</v>
      </c>
      <c r="D45" s="12">
        <v>0.28693672564619999</v>
      </c>
      <c r="E45" s="12">
        <v>0.36418449287709997</v>
      </c>
      <c r="F45" s="12">
        <v>0.27155182292039998</v>
      </c>
      <c r="G45" s="12">
        <v>0.26671289868089998</v>
      </c>
      <c r="H45" s="12">
        <v>0.2609253692754</v>
      </c>
      <c r="I45" s="12">
        <v>0.2817844173306</v>
      </c>
      <c r="J45" s="12">
        <v>0.16561482667550001</v>
      </c>
      <c r="K45" s="12">
        <v>0.26274931008949998</v>
      </c>
      <c r="L45" s="12">
        <v>0.37515134461830002</v>
      </c>
      <c r="M45" s="12">
        <v>0.30814764270349998</v>
      </c>
      <c r="N45" s="12">
        <v>0.30971154106710003</v>
      </c>
      <c r="O45" s="12">
        <v>0.26166162694599998</v>
      </c>
      <c r="P45" s="12">
        <v>0.2365094920902</v>
      </c>
      <c r="Q45" s="12">
        <v>0.33910495254810002</v>
      </c>
      <c r="R45" s="12">
        <v>0.31463277203529999</v>
      </c>
      <c r="S45" s="12">
        <v>0.20753137658849999</v>
      </c>
      <c r="T45" s="12">
        <v>0.36712617119009999</v>
      </c>
      <c r="U45" s="12">
        <v>0.38119641482250011</v>
      </c>
      <c r="V45" s="12">
        <v>0.33718385983060001</v>
      </c>
      <c r="W45" s="12">
        <v>0.23764204436379999</v>
      </c>
      <c r="X45" s="12">
        <v>0.28846521772680001</v>
      </c>
      <c r="Y45" s="12">
        <v>0.22780503918959999</v>
      </c>
      <c r="Z45" s="12">
        <v>0.32868881788960003</v>
      </c>
      <c r="AA45" s="12">
        <v>0.3820643724187</v>
      </c>
      <c r="AB45" s="12">
        <v>0.34567699682440001</v>
      </c>
      <c r="AC45" s="12">
        <v>0.24839186590740001</v>
      </c>
      <c r="AD45" s="12">
        <v>0.32102978313309999</v>
      </c>
      <c r="AE45" s="12">
        <v>0.42461353442810001</v>
      </c>
      <c r="AF45" s="12">
        <v>0.32168785245569997</v>
      </c>
      <c r="AG45" s="12">
        <v>0.29175421682219999</v>
      </c>
      <c r="AH45" s="12">
        <v>0.25918658499300001</v>
      </c>
      <c r="AI45" s="12">
        <v>0.89455481027610007</v>
      </c>
      <c r="AJ45" s="12">
        <v>0.37224157220510001</v>
      </c>
      <c r="AK45" s="12">
        <v>0.31197281314070002</v>
      </c>
      <c r="AL45" s="12">
        <v>0.2955876628347</v>
      </c>
      <c r="AM45" s="8"/>
    </row>
    <row r="46" spans="1:39" x14ac:dyDescent="0.2">
      <c r="A46" s="20"/>
      <c r="B46" s="20"/>
      <c r="C46" s="20"/>
      <c r="D46" s="13">
        <v>260</v>
      </c>
      <c r="E46" s="13">
        <v>64</v>
      </c>
      <c r="F46" s="13">
        <v>64</v>
      </c>
      <c r="G46" s="13">
        <v>56</v>
      </c>
      <c r="H46" s="13">
        <v>76</v>
      </c>
      <c r="I46" s="13">
        <v>20</v>
      </c>
      <c r="J46" s="13">
        <v>27</v>
      </c>
      <c r="K46" s="13">
        <v>33</v>
      </c>
      <c r="L46" s="13">
        <v>65</v>
      </c>
      <c r="M46" s="13">
        <v>84</v>
      </c>
      <c r="N46" s="13">
        <v>113</v>
      </c>
      <c r="O46" s="13">
        <v>127</v>
      </c>
      <c r="P46" s="13">
        <v>59</v>
      </c>
      <c r="Q46" s="13">
        <v>28</v>
      </c>
      <c r="R46" s="13">
        <v>37</v>
      </c>
      <c r="S46" s="13">
        <v>47</v>
      </c>
      <c r="T46" s="13">
        <v>36</v>
      </c>
      <c r="U46" s="13">
        <v>14</v>
      </c>
      <c r="V46" s="13">
        <v>39</v>
      </c>
      <c r="W46" s="13">
        <v>52</v>
      </c>
      <c r="X46" s="13">
        <v>71</v>
      </c>
      <c r="Y46" s="13">
        <v>39</v>
      </c>
      <c r="Z46" s="13">
        <v>51</v>
      </c>
      <c r="AA46" s="13">
        <v>24</v>
      </c>
      <c r="AB46" s="13">
        <v>5</v>
      </c>
      <c r="AC46" s="13">
        <v>93</v>
      </c>
      <c r="AD46" s="13">
        <v>32</v>
      </c>
      <c r="AE46" s="13">
        <v>7</v>
      </c>
      <c r="AF46" s="13">
        <v>11</v>
      </c>
      <c r="AG46" s="13">
        <v>18</v>
      </c>
      <c r="AH46" s="13">
        <v>5</v>
      </c>
      <c r="AI46" s="13">
        <v>3</v>
      </c>
      <c r="AJ46" s="13">
        <v>5</v>
      </c>
      <c r="AK46" s="13">
        <v>1</v>
      </c>
      <c r="AL46" s="13">
        <v>85</v>
      </c>
      <c r="AM46" s="8"/>
    </row>
    <row r="47" spans="1:39" x14ac:dyDescent="0.2">
      <c r="A47" s="20"/>
      <c r="B47" s="20"/>
      <c r="C47" s="20"/>
      <c r="D47" s="14" t="s">
        <v>83</v>
      </c>
      <c r="E47" s="14"/>
      <c r="F47" s="14"/>
      <c r="G47" s="14"/>
      <c r="H47" s="14"/>
      <c r="I47" s="14"/>
      <c r="J47" s="14"/>
      <c r="K47" s="14"/>
      <c r="L47" s="15" t="s">
        <v>95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5" t="s">
        <v>85</v>
      </c>
      <c r="AJ47" s="14"/>
      <c r="AK47" s="14"/>
      <c r="AL47" s="14"/>
      <c r="AM47" s="8"/>
    </row>
    <row r="48" spans="1:39" x14ac:dyDescent="0.2">
      <c r="A48" s="22"/>
      <c r="B48" s="22"/>
      <c r="C48" s="19" t="s">
        <v>265</v>
      </c>
      <c r="D48" s="12">
        <v>0.6367261024009</v>
      </c>
      <c r="E48" s="12">
        <v>0.57685211590949992</v>
      </c>
      <c r="F48" s="12">
        <v>0.66680521054029995</v>
      </c>
      <c r="G48" s="12">
        <v>0.6634419080199</v>
      </c>
      <c r="H48" s="12">
        <v>0.62809550972439998</v>
      </c>
      <c r="I48" s="12">
        <v>0.66104389621289994</v>
      </c>
      <c r="J48" s="12">
        <v>0.75974253575000006</v>
      </c>
      <c r="K48" s="12">
        <v>0.67649525987589998</v>
      </c>
      <c r="L48" s="12">
        <v>0.54977198010210004</v>
      </c>
      <c r="M48" s="12">
        <v>0.58375282079000002</v>
      </c>
      <c r="N48" s="12">
        <v>0.59961059174749998</v>
      </c>
      <c r="O48" s="12">
        <v>0.6765983244010001</v>
      </c>
      <c r="P48" s="12">
        <v>0.70515219560320008</v>
      </c>
      <c r="Q48" s="12">
        <v>0.60021442899650002</v>
      </c>
      <c r="R48" s="12">
        <v>0.65210632746060004</v>
      </c>
      <c r="S48" s="12">
        <v>0.72763378101019993</v>
      </c>
      <c r="T48" s="12">
        <v>0.54137435788529997</v>
      </c>
      <c r="U48" s="12">
        <v>0.59066440077049998</v>
      </c>
      <c r="V48" s="12">
        <v>0.46675542545690002</v>
      </c>
      <c r="W48" s="12">
        <v>0.72183669115209992</v>
      </c>
      <c r="X48" s="12">
        <v>0.66717948112619996</v>
      </c>
      <c r="Y48" s="12">
        <v>0.68753322431499997</v>
      </c>
      <c r="Z48" s="12">
        <v>0.5692660613403</v>
      </c>
      <c r="AA48" s="12">
        <v>0.42597764373090002</v>
      </c>
      <c r="AB48" s="12">
        <v>0.6543230031756001</v>
      </c>
      <c r="AC48" s="12">
        <v>0.70124713139270001</v>
      </c>
      <c r="AD48" s="12">
        <v>0.61290477848379998</v>
      </c>
      <c r="AE48" s="12">
        <v>0.53926993744579999</v>
      </c>
      <c r="AF48" s="12">
        <v>0.61612342610479998</v>
      </c>
      <c r="AG48" s="12">
        <v>0.64468364653029997</v>
      </c>
      <c r="AH48" s="12">
        <v>0.70634595632039998</v>
      </c>
      <c r="AI48" s="12">
        <v>0.1054451897239</v>
      </c>
      <c r="AJ48" s="12">
        <v>0.59671941307460008</v>
      </c>
      <c r="AK48" s="12">
        <v>0.25187488925290002</v>
      </c>
      <c r="AL48" s="12">
        <v>0.57816858438899998</v>
      </c>
      <c r="AM48" s="8"/>
    </row>
    <row r="49" spans="1:39" x14ac:dyDescent="0.2">
      <c r="A49" s="20"/>
      <c r="B49" s="20"/>
      <c r="C49" s="20"/>
      <c r="D49" s="13">
        <v>572</v>
      </c>
      <c r="E49" s="13">
        <v>115</v>
      </c>
      <c r="F49" s="13">
        <v>172</v>
      </c>
      <c r="G49" s="13">
        <v>143</v>
      </c>
      <c r="H49" s="13">
        <v>142</v>
      </c>
      <c r="I49" s="13">
        <v>58</v>
      </c>
      <c r="J49" s="13">
        <v>97</v>
      </c>
      <c r="K49" s="13">
        <v>91</v>
      </c>
      <c r="L49" s="13">
        <v>108</v>
      </c>
      <c r="M49" s="13">
        <v>172</v>
      </c>
      <c r="N49" s="13">
        <v>205</v>
      </c>
      <c r="O49" s="13">
        <v>334</v>
      </c>
      <c r="P49" s="13">
        <v>158</v>
      </c>
      <c r="Q49" s="13">
        <v>64</v>
      </c>
      <c r="R49" s="13">
        <v>77</v>
      </c>
      <c r="S49" s="13">
        <v>139</v>
      </c>
      <c r="T49" s="13">
        <v>58</v>
      </c>
      <c r="U49" s="13">
        <v>18</v>
      </c>
      <c r="V49" s="13">
        <v>58</v>
      </c>
      <c r="W49" s="13">
        <v>163</v>
      </c>
      <c r="X49" s="13">
        <v>160</v>
      </c>
      <c r="Y49" s="13">
        <v>96</v>
      </c>
      <c r="Z49" s="13">
        <v>92</v>
      </c>
      <c r="AA49" s="13">
        <v>27</v>
      </c>
      <c r="AB49" s="13">
        <v>7</v>
      </c>
      <c r="AC49" s="13">
        <v>255</v>
      </c>
      <c r="AD49" s="13">
        <v>60</v>
      </c>
      <c r="AE49" s="13">
        <v>11</v>
      </c>
      <c r="AF49" s="13">
        <v>28</v>
      </c>
      <c r="AG49" s="13">
        <v>37</v>
      </c>
      <c r="AH49" s="13">
        <v>13</v>
      </c>
      <c r="AI49" s="13">
        <v>1</v>
      </c>
      <c r="AJ49" s="13">
        <v>7</v>
      </c>
      <c r="AK49" s="13">
        <v>2</v>
      </c>
      <c r="AL49" s="13">
        <v>158</v>
      </c>
      <c r="AM49" s="8"/>
    </row>
    <row r="50" spans="1:39" x14ac:dyDescent="0.2">
      <c r="A50" s="20"/>
      <c r="B50" s="20"/>
      <c r="C50" s="20"/>
      <c r="D50" s="14" t="s">
        <v>83</v>
      </c>
      <c r="E50" s="14"/>
      <c r="F50" s="14"/>
      <c r="G50" s="14"/>
      <c r="H50" s="14"/>
      <c r="I50" s="14"/>
      <c r="J50" s="15" t="s">
        <v>131</v>
      </c>
      <c r="K50" s="14"/>
      <c r="L50" s="14"/>
      <c r="M50" s="14"/>
      <c r="N50" s="14"/>
      <c r="O50" s="14"/>
      <c r="P50" s="15" t="s">
        <v>153</v>
      </c>
      <c r="Q50" s="14"/>
      <c r="R50" s="14"/>
      <c r="S50" s="15" t="s">
        <v>153</v>
      </c>
      <c r="T50" s="14"/>
      <c r="U50" s="14"/>
      <c r="V50" s="14"/>
      <c r="W50" s="15" t="s">
        <v>111</v>
      </c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8"/>
    </row>
    <row r="51" spans="1:39" x14ac:dyDescent="0.2">
      <c r="A51" s="22"/>
      <c r="B51" s="22"/>
      <c r="C51" s="19" t="s">
        <v>29</v>
      </c>
      <c r="D51" s="12">
        <v>1</v>
      </c>
      <c r="E51" s="12">
        <v>1</v>
      </c>
      <c r="F51" s="12">
        <v>1</v>
      </c>
      <c r="G51" s="12">
        <v>1</v>
      </c>
      <c r="H51" s="12">
        <v>1</v>
      </c>
      <c r="I51" s="12">
        <v>1</v>
      </c>
      <c r="J51" s="12">
        <v>1</v>
      </c>
      <c r="K51" s="12">
        <v>1</v>
      </c>
      <c r="L51" s="12">
        <v>1</v>
      </c>
      <c r="M51" s="12">
        <v>1</v>
      </c>
      <c r="N51" s="12">
        <v>1</v>
      </c>
      <c r="O51" s="12">
        <v>1</v>
      </c>
      <c r="P51" s="12">
        <v>1</v>
      </c>
      <c r="Q51" s="12">
        <v>1</v>
      </c>
      <c r="R51" s="12">
        <v>1</v>
      </c>
      <c r="S51" s="12">
        <v>1</v>
      </c>
      <c r="T51" s="12">
        <v>1</v>
      </c>
      <c r="U51" s="12">
        <v>1</v>
      </c>
      <c r="V51" s="12">
        <v>1</v>
      </c>
      <c r="W51" s="12">
        <v>1</v>
      </c>
      <c r="X51" s="12">
        <v>1</v>
      </c>
      <c r="Y51" s="12">
        <v>1</v>
      </c>
      <c r="Z51" s="12">
        <v>1</v>
      </c>
      <c r="AA51" s="12">
        <v>1</v>
      </c>
      <c r="AB51" s="12">
        <v>1</v>
      </c>
      <c r="AC51" s="12">
        <v>1</v>
      </c>
      <c r="AD51" s="12">
        <v>1</v>
      </c>
      <c r="AE51" s="12">
        <v>1</v>
      </c>
      <c r="AF51" s="12">
        <v>1</v>
      </c>
      <c r="AG51" s="12">
        <v>1</v>
      </c>
      <c r="AH51" s="12">
        <v>1</v>
      </c>
      <c r="AI51" s="12">
        <v>1</v>
      </c>
      <c r="AJ51" s="12">
        <v>1</v>
      </c>
      <c r="AK51" s="12">
        <v>1</v>
      </c>
      <c r="AL51" s="12">
        <v>1</v>
      </c>
      <c r="AM51" s="8"/>
    </row>
    <row r="52" spans="1:39" x14ac:dyDescent="0.2">
      <c r="A52" s="20"/>
      <c r="B52" s="20"/>
      <c r="C52" s="20"/>
      <c r="D52" s="13">
        <v>918</v>
      </c>
      <c r="E52" s="13">
        <v>194</v>
      </c>
      <c r="F52" s="13">
        <v>258</v>
      </c>
      <c r="G52" s="13">
        <v>219</v>
      </c>
      <c r="H52" s="13">
        <v>247</v>
      </c>
      <c r="I52" s="13">
        <v>87</v>
      </c>
      <c r="J52" s="13">
        <v>136</v>
      </c>
      <c r="K52" s="13">
        <v>134</v>
      </c>
      <c r="L52" s="13">
        <v>189</v>
      </c>
      <c r="M52" s="13">
        <v>288</v>
      </c>
      <c r="N52" s="13">
        <v>363</v>
      </c>
      <c r="O52" s="13">
        <v>497</v>
      </c>
      <c r="P52" s="13">
        <v>232</v>
      </c>
      <c r="Q52" s="13">
        <v>97</v>
      </c>
      <c r="R52" s="13">
        <v>121</v>
      </c>
      <c r="S52" s="13">
        <v>203</v>
      </c>
      <c r="T52" s="13">
        <v>108</v>
      </c>
      <c r="U52" s="13">
        <v>34</v>
      </c>
      <c r="V52" s="13">
        <v>123</v>
      </c>
      <c r="W52" s="13">
        <v>228</v>
      </c>
      <c r="X52" s="13">
        <v>247</v>
      </c>
      <c r="Y52" s="13">
        <v>145</v>
      </c>
      <c r="Z52" s="13">
        <v>168</v>
      </c>
      <c r="AA52" s="13">
        <v>67</v>
      </c>
      <c r="AB52" s="13">
        <v>12</v>
      </c>
      <c r="AC52" s="13">
        <v>378</v>
      </c>
      <c r="AD52" s="13">
        <v>98</v>
      </c>
      <c r="AE52" s="13">
        <v>19</v>
      </c>
      <c r="AF52" s="13">
        <v>43</v>
      </c>
      <c r="AG52" s="13">
        <v>59</v>
      </c>
      <c r="AH52" s="13">
        <v>19</v>
      </c>
      <c r="AI52" s="13">
        <v>4</v>
      </c>
      <c r="AJ52" s="13">
        <v>13</v>
      </c>
      <c r="AK52" s="13">
        <v>5</v>
      </c>
      <c r="AL52" s="13">
        <v>280</v>
      </c>
      <c r="AM52" s="8"/>
    </row>
    <row r="53" spans="1:39" x14ac:dyDescent="0.2">
      <c r="A53" s="20"/>
      <c r="B53" s="20"/>
      <c r="C53" s="20"/>
      <c r="D53" s="14" t="s">
        <v>83</v>
      </c>
      <c r="E53" s="14" t="s">
        <v>83</v>
      </c>
      <c r="F53" s="14" t="s">
        <v>83</v>
      </c>
      <c r="G53" s="14" t="s">
        <v>83</v>
      </c>
      <c r="H53" s="14" t="s">
        <v>83</v>
      </c>
      <c r="I53" s="14" t="s">
        <v>83</v>
      </c>
      <c r="J53" s="14" t="s">
        <v>83</v>
      </c>
      <c r="K53" s="14" t="s">
        <v>83</v>
      </c>
      <c r="L53" s="14" t="s">
        <v>83</v>
      </c>
      <c r="M53" s="14" t="s">
        <v>83</v>
      </c>
      <c r="N53" s="14" t="s">
        <v>83</v>
      </c>
      <c r="O53" s="14" t="s">
        <v>83</v>
      </c>
      <c r="P53" s="14" t="s">
        <v>83</v>
      </c>
      <c r="Q53" s="14" t="s">
        <v>83</v>
      </c>
      <c r="R53" s="14" t="s">
        <v>83</v>
      </c>
      <c r="S53" s="14" t="s">
        <v>83</v>
      </c>
      <c r="T53" s="14" t="s">
        <v>83</v>
      </c>
      <c r="U53" s="14" t="s">
        <v>83</v>
      </c>
      <c r="V53" s="14" t="s">
        <v>83</v>
      </c>
      <c r="W53" s="14" t="s">
        <v>83</v>
      </c>
      <c r="X53" s="14" t="s">
        <v>83</v>
      </c>
      <c r="Y53" s="14" t="s">
        <v>83</v>
      </c>
      <c r="Z53" s="14" t="s">
        <v>83</v>
      </c>
      <c r="AA53" s="14" t="s">
        <v>83</v>
      </c>
      <c r="AB53" s="14" t="s">
        <v>83</v>
      </c>
      <c r="AC53" s="14" t="s">
        <v>83</v>
      </c>
      <c r="AD53" s="14" t="s">
        <v>83</v>
      </c>
      <c r="AE53" s="14" t="s">
        <v>83</v>
      </c>
      <c r="AF53" s="14" t="s">
        <v>83</v>
      </c>
      <c r="AG53" s="14" t="s">
        <v>83</v>
      </c>
      <c r="AH53" s="14" t="s">
        <v>83</v>
      </c>
      <c r="AI53" s="14" t="s">
        <v>83</v>
      </c>
      <c r="AJ53" s="14" t="s">
        <v>83</v>
      </c>
      <c r="AK53" s="14" t="s">
        <v>83</v>
      </c>
      <c r="AL53" s="14" t="s">
        <v>83</v>
      </c>
      <c r="AM53" s="8"/>
    </row>
    <row r="54" spans="1:39" x14ac:dyDescent="0.2">
      <c r="A54" s="22"/>
      <c r="B54" s="19" t="s">
        <v>273</v>
      </c>
      <c r="C54" s="19" t="s">
        <v>251</v>
      </c>
      <c r="D54" s="12">
        <v>0.1237347431478</v>
      </c>
      <c r="E54" s="12">
        <v>0.1206383305049</v>
      </c>
      <c r="F54" s="12">
        <v>0.12680916980240001</v>
      </c>
      <c r="G54" s="12">
        <v>0.12810254549319999</v>
      </c>
      <c r="H54" s="12">
        <v>0.11903376185679999</v>
      </c>
      <c r="I54" s="12">
        <v>3.9699257802499999E-2</v>
      </c>
      <c r="J54" s="12">
        <v>8.9817087728770006E-2</v>
      </c>
      <c r="K54" s="12">
        <v>0.14128998977230001</v>
      </c>
      <c r="L54" s="12">
        <v>0.14807319720600001</v>
      </c>
      <c r="M54" s="12">
        <v>0.1933804728738</v>
      </c>
      <c r="N54" s="12">
        <v>0.1399871722605</v>
      </c>
      <c r="O54" s="12">
        <v>0.10174801707929999</v>
      </c>
      <c r="P54" s="12">
        <v>4.473187095621E-2</v>
      </c>
      <c r="Q54" s="12">
        <v>0.11831389913900001</v>
      </c>
      <c r="R54" s="12">
        <v>3.7260962188630002E-2</v>
      </c>
      <c r="S54" s="12">
        <v>0.1120511675788</v>
      </c>
      <c r="T54" s="12">
        <v>0.16667748392670001</v>
      </c>
      <c r="U54" s="12">
        <v>0.1847893486054</v>
      </c>
      <c r="V54" s="12">
        <v>0.32304752734059999</v>
      </c>
      <c r="W54" s="12">
        <v>4.1987290144920003E-2</v>
      </c>
      <c r="X54" s="12">
        <v>5.3190253847610003E-2</v>
      </c>
      <c r="Y54" s="12">
        <v>0.1828898708801</v>
      </c>
      <c r="Z54" s="12">
        <v>0.2171434287131</v>
      </c>
      <c r="AA54" s="12">
        <v>0.20839970222689999</v>
      </c>
      <c r="AB54" s="12">
        <v>0</v>
      </c>
      <c r="AC54" s="12">
        <v>5.1635466422359999E-2</v>
      </c>
      <c r="AD54" s="12">
        <v>0.1369036406952</v>
      </c>
      <c r="AE54" s="12">
        <v>0.18749607092500001</v>
      </c>
      <c r="AF54" s="12">
        <v>0.1786923552577</v>
      </c>
      <c r="AG54" s="12">
        <v>0.14171744652990001</v>
      </c>
      <c r="AH54" s="12">
        <v>0.23890383893600001</v>
      </c>
      <c r="AI54" s="12">
        <v>0</v>
      </c>
      <c r="AJ54" s="12">
        <v>0.37224157220510001</v>
      </c>
      <c r="AK54" s="12">
        <v>0.43615229760640001</v>
      </c>
      <c r="AL54" s="12">
        <v>0.18399114793019999</v>
      </c>
      <c r="AM54" s="8"/>
    </row>
    <row r="55" spans="1:39" x14ac:dyDescent="0.2">
      <c r="A55" s="20"/>
      <c r="B55" s="20"/>
      <c r="C55" s="20"/>
      <c r="D55" s="13">
        <v>145</v>
      </c>
      <c r="E55" s="13">
        <v>28</v>
      </c>
      <c r="F55" s="13">
        <v>50</v>
      </c>
      <c r="G55" s="13">
        <v>31</v>
      </c>
      <c r="H55" s="13">
        <v>36</v>
      </c>
      <c r="I55" s="13">
        <v>4</v>
      </c>
      <c r="J55" s="13">
        <v>14</v>
      </c>
      <c r="K55" s="13">
        <v>25</v>
      </c>
      <c r="L55" s="13">
        <v>31</v>
      </c>
      <c r="M55" s="13">
        <v>56</v>
      </c>
      <c r="N55" s="13">
        <v>66</v>
      </c>
      <c r="O55" s="13">
        <v>68</v>
      </c>
      <c r="P55" s="13">
        <v>14</v>
      </c>
      <c r="Q55" s="13">
        <v>12</v>
      </c>
      <c r="R55" s="13">
        <v>8</v>
      </c>
      <c r="S55" s="13">
        <v>26</v>
      </c>
      <c r="T55" s="13">
        <v>31</v>
      </c>
      <c r="U55" s="13">
        <v>10</v>
      </c>
      <c r="V55" s="13">
        <v>44</v>
      </c>
      <c r="W55" s="13">
        <v>13</v>
      </c>
      <c r="X55" s="13">
        <v>18</v>
      </c>
      <c r="Y55" s="13">
        <v>29</v>
      </c>
      <c r="Z55" s="13">
        <v>55</v>
      </c>
      <c r="AA55" s="13">
        <v>19</v>
      </c>
      <c r="AB55" s="13">
        <v>0</v>
      </c>
      <c r="AC55" s="13">
        <v>31</v>
      </c>
      <c r="AD55" s="13">
        <v>14</v>
      </c>
      <c r="AE55" s="13">
        <v>4</v>
      </c>
      <c r="AF55" s="13">
        <v>8</v>
      </c>
      <c r="AG55" s="13">
        <v>11</v>
      </c>
      <c r="AH55" s="13">
        <v>7</v>
      </c>
      <c r="AI55" s="13">
        <v>0</v>
      </c>
      <c r="AJ55" s="13">
        <v>5</v>
      </c>
      <c r="AK55" s="13">
        <v>2</v>
      </c>
      <c r="AL55" s="13">
        <v>63</v>
      </c>
      <c r="AM55" s="8"/>
    </row>
    <row r="56" spans="1:39" x14ac:dyDescent="0.2">
      <c r="A56" s="20"/>
      <c r="B56" s="20"/>
      <c r="C56" s="20"/>
      <c r="D56" s="14" t="s">
        <v>83</v>
      </c>
      <c r="E56" s="14"/>
      <c r="F56" s="14"/>
      <c r="G56" s="14"/>
      <c r="H56" s="14"/>
      <c r="I56" s="14"/>
      <c r="J56" s="14"/>
      <c r="K56" s="14"/>
      <c r="L56" s="14"/>
      <c r="M56" s="15" t="s">
        <v>85</v>
      </c>
      <c r="N56" s="14"/>
      <c r="O56" s="14"/>
      <c r="P56" s="14"/>
      <c r="Q56" s="14"/>
      <c r="R56" s="14"/>
      <c r="S56" s="14"/>
      <c r="T56" s="15" t="s">
        <v>189</v>
      </c>
      <c r="U56" s="14"/>
      <c r="V56" s="15" t="s">
        <v>283</v>
      </c>
      <c r="W56" s="14"/>
      <c r="X56" s="14"/>
      <c r="Y56" s="15" t="s">
        <v>136</v>
      </c>
      <c r="Z56" s="15" t="s">
        <v>100</v>
      </c>
      <c r="AA56" s="15" t="s">
        <v>136</v>
      </c>
      <c r="AB56" s="14"/>
      <c r="AC56" s="14"/>
      <c r="AD56" s="14"/>
      <c r="AE56" s="14"/>
      <c r="AF56" s="14"/>
      <c r="AG56" s="14"/>
      <c r="AH56" s="15" t="s">
        <v>85</v>
      </c>
      <c r="AI56" s="14"/>
      <c r="AJ56" s="15" t="s">
        <v>85</v>
      </c>
      <c r="AK56" s="15" t="s">
        <v>85</v>
      </c>
      <c r="AL56" s="15" t="s">
        <v>113</v>
      </c>
      <c r="AM56" s="8"/>
    </row>
    <row r="57" spans="1:39" x14ac:dyDescent="0.2">
      <c r="A57" s="22"/>
      <c r="B57" s="22"/>
      <c r="C57" s="19" t="s">
        <v>254</v>
      </c>
      <c r="D57" s="12">
        <v>0.43278154957870002</v>
      </c>
      <c r="E57" s="12">
        <v>0.46588437369859997</v>
      </c>
      <c r="F57" s="12">
        <v>0.39538941666330002</v>
      </c>
      <c r="G57" s="12">
        <v>0.45383617704290002</v>
      </c>
      <c r="H57" s="12">
        <v>0.42680904001760001</v>
      </c>
      <c r="I57" s="12">
        <v>0.2990846519557</v>
      </c>
      <c r="J57" s="12">
        <v>0.4532535600207</v>
      </c>
      <c r="K57" s="12">
        <v>0.42807509591780002</v>
      </c>
      <c r="L57" s="12">
        <v>0.52605220641649997</v>
      </c>
      <c r="M57" s="12">
        <v>0.49212738381280002</v>
      </c>
      <c r="N57" s="12">
        <v>0.46026286745040002</v>
      </c>
      <c r="O57" s="12">
        <v>0.40047949230469998</v>
      </c>
      <c r="P57" s="12">
        <v>0.49237596633019998</v>
      </c>
      <c r="Q57" s="12">
        <v>0.4195626190824</v>
      </c>
      <c r="R57" s="12">
        <v>0.45059788681860002</v>
      </c>
      <c r="S57" s="12">
        <v>0.42111984996190011</v>
      </c>
      <c r="T57" s="12">
        <v>0.42224979024620002</v>
      </c>
      <c r="U57" s="12">
        <v>0.44327254380210002</v>
      </c>
      <c r="V57" s="12">
        <v>0.33916457391810001</v>
      </c>
      <c r="W57" s="12">
        <v>0.45505427038770002</v>
      </c>
      <c r="X57" s="12">
        <v>0.44260988004930002</v>
      </c>
      <c r="Y57" s="12">
        <v>0.37091599008440002</v>
      </c>
      <c r="Z57" s="12">
        <v>0.44780555066170002</v>
      </c>
      <c r="AA57" s="12">
        <v>0.39263178645809999</v>
      </c>
      <c r="AB57" s="12">
        <v>0.51083231182900002</v>
      </c>
      <c r="AC57" s="12">
        <v>0.44179322464420001</v>
      </c>
      <c r="AD57" s="12">
        <v>0.37981530586160001</v>
      </c>
      <c r="AE57" s="12">
        <v>0.46077925422850002</v>
      </c>
      <c r="AF57" s="12">
        <v>0.41696276740060001</v>
      </c>
      <c r="AG57" s="12">
        <v>0.47802811993420002</v>
      </c>
      <c r="AH57" s="12">
        <v>0.44554921749620002</v>
      </c>
      <c r="AI57" s="12">
        <v>0.89878519114830002</v>
      </c>
      <c r="AJ57" s="12">
        <v>0.5734512845577</v>
      </c>
      <c r="AK57" s="12">
        <v>0.31197281314070002</v>
      </c>
      <c r="AL57" s="12">
        <v>0.41297640216089998</v>
      </c>
      <c r="AM57" s="8"/>
    </row>
    <row r="58" spans="1:39" x14ac:dyDescent="0.2">
      <c r="A58" s="20"/>
      <c r="B58" s="20"/>
      <c r="C58" s="20"/>
      <c r="D58" s="13">
        <v>399</v>
      </c>
      <c r="E58" s="13">
        <v>92</v>
      </c>
      <c r="F58" s="13">
        <v>104</v>
      </c>
      <c r="G58" s="13">
        <v>98</v>
      </c>
      <c r="H58" s="13">
        <v>105</v>
      </c>
      <c r="I58" s="13">
        <v>27</v>
      </c>
      <c r="J58" s="13">
        <v>49</v>
      </c>
      <c r="K58" s="13">
        <v>49</v>
      </c>
      <c r="L58" s="13">
        <v>92</v>
      </c>
      <c r="M58" s="13">
        <v>144</v>
      </c>
      <c r="N58" s="13">
        <v>169</v>
      </c>
      <c r="O58" s="13">
        <v>202</v>
      </c>
      <c r="P58" s="13">
        <v>117</v>
      </c>
      <c r="Q58" s="13">
        <v>45</v>
      </c>
      <c r="R58" s="13">
        <v>51</v>
      </c>
      <c r="S58" s="13">
        <v>86</v>
      </c>
      <c r="T58" s="13">
        <v>41</v>
      </c>
      <c r="U58" s="13">
        <v>16</v>
      </c>
      <c r="V58" s="13">
        <v>43</v>
      </c>
      <c r="W58" s="13">
        <v>100</v>
      </c>
      <c r="X58" s="13">
        <v>117</v>
      </c>
      <c r="Y58" s="13">
        <v>54</v>
      </c>
      <c r="Z58" s="13">
        <v>74</v>
      </c>
      <c r="AA58" s="13">
        <v>23</v>
      </c>
      <c r="AB58" s="13">
        <v>8</v>
      </c>
      <c r="AC58" s="13">
        <v>168</v>
      </c>
      <c r="AD58" s="13">
        <v>37</v>
      </c>
      <c r="AE58" s="13">
        <v>8</v>
      </c>
      <c r="AF58" s="13">
        <v>18</v>
      </c>
      <c r="AG58" s="13">
        <v>29</v>
      </c>
      <c r="AH58" s="13">
        <v>7</v>
      </c>
      <c r="AI58" s="13">
        <v>3</v>
      </c>
      <c r="AJ58" s="13">
        <v>6</v>
      </c>
      <c r="AK58" s="13">
        <v>1</v>
      </c>
      <c r="AL58" s="13">
        <v>122</v>
      </c>
      <c r="AM58" s="8"/>
    </row>
    <row r="59" spans="1:39" x14ac:dyDescent="0.2">
      <c r="A59" s="20"/>
      <c r="B59" s="20"/>
      <c r="C59" s="20"/>
      <c r="D59" s="14" t="s">
        <v>83</v>
      </c>
      <c r="E59" s="14"/>
      <c r="F59" s="14"/>
      <c r="G59" s="14"/>
      <c r="H59" s="14"/>
      <c r="I59" s="14"/>
      <c r="J59" s="14"/>
      <c r="K59" s="14"/>
      <c r="L59" s="15" t="s">
        <v>85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8"/>
    </row>
    <row r="60" spans="1:39" x14ac:dyDescent="0.2">
      <c r="A60" s="22"/>
      <c r="B60" s="22"/>
      <c r="C60" s="19" t="s">
        <v>265</v>
      </c>
      <c r="D60" s="12">
        <v>0.44348370727350001</v>
      </c>
      <c r="E60" s="12">
        <v>0.41347729579640002</v>
      </c>
      <c r="F60" s="12">
        <v>0.47780141353420003</v>
      </c>
      <c r="G60" s="12">
        <v>0.41806127746389998</v>
      </c>
      <c r="H60" s="12">
        <v>0.45415719812560001</v>
      </c>
      <c r="I60" s="12">
        <v>0.66121609024180006</v>
      </c>
      <c r="J60" s="12">
        <v>0.45692935225050002</v>
      </c>
      <c r="K60" s="12">
        <v>0.43063491430989997</v>
      </c>
      <c r="L60" s="12">
        <v>0.32587459637749999</v>
      </c>
      <c r="M60" s="12">
        <v>0.31449214331339997</v>
      </c>
      <c r="N60" s="12">
        <v>0.39974996028909998</v>
      </c>
      <c r="O60" s="12">
        <v>0.49777249061599999</v>
      </c>
      <c r="P60" s="12">
        <v>0.46289216271360001</v>
      </c>
      <c r="Q60" s="12">
        <v>0.46212348177860002</v>
      </c>
      <c r="R60" s="12">
        <v>0.5121411509928</v>
      </c>
      <c r="S60" s="12">
        <v>0.46682898245920001</v>
      </c>
      <c r="T60" s="12">
        <v>0.411072725827</v>
      </c>
      <c r="U60" s="12">
        <v>0.37193810759250001</v>
      </c>
      <c r="V60" s="12">
        <v>0.3377878987413</v>
      </c>
      <c r="W60" s="12">
        <v>0.50295843946740004</v>
      </c>
      <c r="X60" s="12">
        <v>0.50419986610309997</v>
      </c>
      <c r="Y60" s="12">
        <v>0.44619413903549998</v>
      </c>
      <c r="Z60" s="12">
        <v>0.33505102062519998</v>
      </c>
      <c r="AA60" s="12">
        <v>0.39896851131510003</v>
      </c>
      <c r="AB60" s="12">
        <v>0.48916768817099998</v>
      </c>
      <c r="AC60" s="12">
        <v>0.50657130893340008</v>
      </c>
      <c r="AD60" s="12">
        <v>0.48328105344319999</v>
      </c>
      <c r="AE60" s="12">
        <v>0.35172467484660003</v>
      </c>
      <c r="AF60" s="12">
        <v>0.40434487734169999</v>
      </c>
      <c r="AG60" s="12">
        <v>0.38025443353589999</v>
      </c>
      <c r="AH60" s="12">
        <v>0.3155469435678</v>
      </c>
      <c r="AI60" s="12">
        <v>0.10121480885170001</v>
      </c>
      <c r="AJ60" s="12">
        <v>5.4307143237239987E-2</v>
      </c>
      <c r="AK60" s="12">
        <v>0.25187488925290002</v>
      </c>
      <c r="AL60" s="12">
        <v>0.40303244990890003</v>
      </c>
      <c r="AM60" s="8"/>
    </row>
    <row r="61" spans="1:39" x14ac:dyDescent="0.2">
      <c r="A61" s="20"/>
      <c r="B61" s="20"/>
      <c r="C61" s="20"/>
      <c r="D61" s="13">
        <v>373</v>
      </c>
      <c r="E61" s="13">
        <v>74</v>
      </c>
      <c r="F61" s="13">
        <v>103</v>
      </c>
      <c r="G61" s="13">
        <v>90</v>
      </c>
      <c r="H61" s="13">
        <v>106</v>
      </c>
      <c r="I61" s="13">
        <v>56</v>
      </c>
      <c r="J61" s="13">
        <v>73</v>
      </c>
      <c r="K61" s="13">
        <v>59</v>
      </c>
      <c r="L61" s="13">
        <v>67</v>
      </c>
      <c r="M61" s="13">
        <v>87</v>
      </c>
      <c r="N61" s="13">
        <v>127</v>
      </c>
      <c r="O61" s="13">
        <v>227</v>
      </c>
      <c r="P61" s="13">
        <v>100</v>
      </c>
      <c r="Q61" s="13">
        <v>41</v>
      </c>
      <c r="R61" s="13">
        <v>61</v>
      </c>
      <c r="S61" s="13">
        <v>91</v>
      </c>
      <c r="T61" s="13">
        <v>36</v>
      </c>
      <c r="U61" s="13">
        <v>8</v>
      </c>
      <c r="V61" s="13">
        <v>36</v>
      </c>
      <c r="W61" s="13">
        <v>113</v>
      </c>
      <c r="X61" s="13">
        <v>112</v>
      </c>
      <c r="Y61" s="13">
        <v>62</v>
      </c>
      <c r="Z61" s="13">
        <v>40</v>
      </c>
      <c r="AA61" s="13">
        <v>25</v>
      </c>
      <c r="AB61" s="13">
        <v>4</v>
      </c>
      <c r="AC61" s="13">
        <v>178</v>
      </c>
      <c r="AD61" s="13">
        <v>47</v>
      </c>
      <c r="AE61" s="13">
        <v>7</v>
      </c>
      <c r="AF61" s="13">
        <v>17</v>
      </c>
      <c r="AG61" s="13">
        <v>19</v>
      </c>
      <c r="AH61" s="13">
        <v>5</v>
      </c>
      <c r="AI61" s="13">
        <v>1</v>
      </c>
      <c r="AJ61" s="13">
        <v>2</v>
      </c>
      <c r="AK61" s="13">
        <v>2</v>
      </c>
      <c r="AL61" s="13">
        <v>95</v>
      </c>
      <c r="AM61" s="8"/>
    </row>
    <row r="62" spans="1:39" x14ac:dyDescent="0.2">
      <c r="A62" s="20"/>
      <c r="B62" s="20"/>
      <c r="C62" s="20"/>
      <c r="D62" s="14" t="s">
        <v>83</v>
      </c>
      <c r="E62" s="14"/>
      <c r="F62" s="14"/>
      <c r="G62" s="14"/>
      <c r="H62" s="14"/>
      <c r="I62" s="15" t="s">
        <v>127</v>
      </c>
      <c r="J62" s="14"/>
      <c r="K62" s="14"/>
      <c r="L62" s="14"/>
      <c r="M62" s="14"/>
      <c r="N62" s="14"/>
      <c r="O62" s="15" t="s">
        <v>85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5" t="s">
        <v>284</v>
      </c>
      <c r="AD62" s="15" t="s">
        <v>200</v>
      </c>
      <c r="AE62" s="14"/>
      <c r="AF62" s="14"/>
      <c r="AG62" s="14"/>
      <c r="AH62" s="14"/>
      <c r="AI62" s="14"/>
      <c r="AJ62" s="14"/>
      <c r="AK62" s="14"/>
      <c r="AL62" s="15" t="s">
        <v>200</v>
      </c>
      <c r="AM62" s="8"/>
    </row>
    <row r="63" spans="1:39" x14ac:dyDescent="0.2">
      <c r="A63" s="22"/>
      <c r="B63" s="22"/>
      <c r="C63" s="19" t="s">
        <v>29</v>
      </c>
      <c r="D63" s="12">
        <v>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  <c r="K63" s="12">
        <v>1</v>
      </c>
      <c r="L63" s="12">
        <v>1</v>
      </c>
      <c r="M63" s="12">
        <v>1</v>
      </c>
      <c r="N63" s="12">
        <v>1</v>
      </c>
      <c r="O63" s="12">
        <v>1</v>
      </c>
      <c r="P63" s="12">
        <v>1</v>
      </c>
      <c r="Q63" s="12">
        <v>1</v>
      </c>
      <c r="R63" s="12">
        <v>1</v>
      </c>
      <c r="S63" s="12">
        <v>1</v>
      </c>
      <c r="T63" s="12">
        <v>1</v>
      </c>
      <c r="U63" s="12">
        <v>1</v>
      </c>
      <c r="V63" s="12">
        <v>1</v>
      </c>
      <c r="W63" s="12">
        <v>1</v>
      </c>
      <c r="X63" s="12">
        <v>1</v>
      </c>
      <c r="Y63" s="12">
        <v>1</v>
      </c>
      <c r="Z63" s="12">
        <v>1</v>
      </c>
      <c r="AA63" s="12">
        <v>1</v>
      </c>
      <c r="AB63" s="12">
        <v>1</v>
      </c>
      <c r="AC63" s="12">
        <v>1</v>
      </c>
      <c r="AD63" s="12">
        <v>1</v>
      </c>
      <c r="AE63" s="12">
        <v>1</v>
      </c>
      <c r="AF63" s="12">
        <v>1</v>
      </c>
      <c r="AG63" s="12">
        <v>1</v>
      </c>
      <c r="AH63" s="12">
        <v>1</v>
      </c>
      <c r="AI63" s="12">
        <v>1</v>
      </c>
      <c r="AJ63" s="12">
        <v>1</v>
      </c>
      <c r="AK63" s="12">
        <v>1</v>
      </c>
      <c r="AL63" s="12">
        <v>1</v>
      </c>
      <c r="AM63" s="8"/>
    </row>
    <row r="64" spans="1:39" x14ac:dyDescent="0.2">
      <c r="A64" s="20"/>
      <c r="B64" s="20"/>
      <c r="C64" s="20"/>
      <c r="D64" s="13">
        <v>917</v>
      </c>
      <c r="E64" s="13">
        <v>194</v>
      </c>
      <c r="F64" s="13">
        <v>257</v>
      </c>
      <c r="G64" s="13">
        <v>219</v>
      </c>
      <c r="H64" s="13">
        <v>247</v>
      </c>
      <c r="I64" s="13">
        <v>87</v>
      </c>
      <c r="J64" s="13">
        <v>136</v>
      </c>
      <c r="K64" s="13">
        <v>133</v>
      </c>
      <c r="L64" s="13">
        <v>190</v>
      </c>
      <c r="M64" s="13">
        <v>287</v>
      </c>
      <c r="N64" s="13">
        <v>362</v>
      </c>
      <c r="O64" s="13">
        <v>497</v>
      </c>
      <c r="P64" s="13">
        <v>231</v>
      </c>
      <c r="Q64" s="13">
        <v>98</v>
      </c>
      <c r="R64" s="13">
        <v>120</v>
      </c>
      <c r="S64" s="13">
        <v>203</v>
      </c>
      <c r="T64" s="13">
        <v>108</v>
      </c>
      <c r="U64" s="13">
        <v>34</v>
      </c>
      <c r="V64" s="13">
        <v>123</v>
      </c>
      <c r="W64" s="13">
        <v>226</v>
      </c>
      <c r="X64" s="13">
        <v>247</v>
      </c>
      <c r="Y64" s="13">
        <v>145</v>
      </c>
      <c r="Z64" s="13">
        <v>169</v>
      </c>
      <c r="AA64" s="13">
        <v>67</v>
      </c>
      <c r="AB64" s="13">
        <v>12</v>
      </c>
      <c r="AC64" s="13">
        <v>377</v>
      </c>
      <c r="AD64" s="13">
        <v>98</v>
      </c>
      <c r="AE64" s="13">
        <v>19</v>
      </c>
      <c r="AF64" s="13">
        <v>43</v>
      </c>
      <c r="AG64" s="13">
        <v>59</v>
      </c>
      <c r="AH64" s="13">
        <v>19</v>
      </c>
      <c r="AI64" s="13">
        <v>4</v>
      </c>
      <c r="AJ64" s="13">
        <v>13</v>
      </c>
      <c r="AK64" s="13">
        <v>5</v>
      </c>
      <c r="AL64" s="13">
        <v>280</v>
      </c>
      <c r="AM64" s="8"/>
    </row>
    <row r="65" spans="1:39" x14ac:dyDescent="0.2">
      <c r="A65" s="20"/>
      <c r="B65" s="20"/>
      <c r="C65" s="20"/>
      <c r="D65" s="14" t="s">
        <v>83</v>
      </c>
      <c r="E65" s="14" t="s">
        <v>83</v>
      </c>
      <c r="F65" s="14" t="s">
        <v>83</v>
      </c>
      <c r="G65" s="14" t="s">
        <v>83</v>
      </c>
      <c r="H65" s="14" t="s">
        <v>83</v>
      </c>
      <c r="I65" s="14" t="s">
        <v>83</v>
      </c>
      <c r="J65" s="14" t="s">
        <v>83</v>
      </c>
      <c r="K65" s="14" t="s">
        <v>83</v>
      </c>
      <c r="L65" s="14" t="s">
        <v>83</v>
      </c>
      <c r="M65" s="14" t="s">
        <v>83</v>
      </c>
      <c r="N65" s="14" t="s">
        <v>83</v>
      </c>
      <c r="O65" s="14" t="s">
        <v>83</v>
      </c>
      <c r="P65" s="14" t="s">
        <v>83</v>
      </c>
      <c r="Q65" s="14" t="s">
        <v>83</v>
      </c>
      <c r="R65" s="14" t="s">
        <v>83</v>
      </c>
      <c r="S65" s="14" t="s">
        <v>83</v>
      </c>
      <c r="T65" s="14" t="s">
        <v>83</v>
      </c>
      <c r="U65" s="14" t="s">
        <v>83</v>
      </c>
      <c r="V65" s="14" t="s">
        <v>83</v>
      </c>
      <c r="W65" s="14" t="s">
        <v>83</v>
      </c>
      <c r="X65" s="14" t="s">
        <v>83</v>
      </c>
      <c r="Y65" s="14" t="s">
        <v>83</v>
      </c>
      <c r="Z65" s="14" t="s">
        <v>83</v>
      </c>
      <c r="AA65" s="14" t="s">
        <v>83</v>
      </c>
      <c r="AB65" s="14" t="s">
        <v>83</v>
      </c>
      <c r="AC65" s="14" t="s">
        <v>83</v>
      </c>
      <c r="AD65" s="14" t="s">
        <v>83</v>
      </c>
      <c r="AE65" s="14" t="s">
        <v>83</v>
      </c>
      <c r="AF65" s="14" t="s">
        <v>83</v>
      </c>
      <c r="AG65" s="14" t="s">
        <v>83</v>
      </c>
      <c r="AH65" s="14" t="s">
        <v>83</v>
      </c>
      <c r="AI65" s="14" t="s">
        <v>83</v>
      </c>
      <c r="AJ65" s="14" t="s">
        <v>83</v>
      </c>
      <c r="AK65" s="14" t="s">
        <v>83</v>
      </c>
      <c r="AL65" s="14" t="s">
        <v>83</v>
      </c>
      <c r="AM65" s="8"/>
    </row>
    <row r="66" spans="1:39" x14ac:dyDescent="0.2">
      <c r="A66" s="22"/>
      <c r="B66" s="19" t="s">
        <v>274</v>
      </c>
      <c r="C66" s="19" t="s">
        <v>251</v>
      </c>
      <c r="D66" s="12">
        <v>0.3770044851621</v>
      </c>
      <c r="E66" s="12">
        <v>0.41174076923660002</v>
      </c>
      <c r="F66" s="12">
        <v>0.38886586940270002</v>
      </c>
      <c r="G66" s="12">
        <v>0.32280923801060002</v>
      </c>
      <c r="H66" s="12">
        <v>0.38708320861770001</v>
      </c>
      <c r="I66" s="12">
        <v>0.35002166329860002</v>
      </c>
      <c r="J66" s="12">
        <v>0.38311615474529997</v>
      </c>
      <c r="K66" s="12">
        <v>0.3496463413673</v>
      </c>
      <c r="L66" s="12">
        <v>0.35610386978859998</v>
      </c>
      <c r="M66" s="12">
        <v>0.42971753160589998</v>
      </c>
      <c r="N66" s="12">
        <v>0.42189215682929998</v>
      </c>
      <c r="O66" s="12">
        <v>0.3387007624151</v>
      </c>
      <c r="P66" s="12">
        <v>0.1792929063167</v>
      </c>
      <c r="Q66" s="12">
        <v>0.23045376333090001</v>
      </c>
      <c r="R66" s="12">
        <v>0.22697575058469999</v>
      </c>
      <c r="S66" s="12">
        <v>0.31543809428489999</v>
      </c>
      <c r="T66" s="12">
        <v>0.65809821522459999</v>
      </c>
      <c r="U66" s="12">
        <v>0.61039207702039999</v>
      </c>
      <c r="V66" s="12">
        <v>0.77707036944780006</v>
      </c>
      <c r="W66" s="12">
        <v>0.1221920722511</v>
      </c>
      <c r="X66" s="12">
        <v>0.2313401721502</v>
      </c>
      <c r="Y66" s="12">
        <v>0.44533614556770001</v>
      </c>
      <c r="Z66" s="12">
        <v>0.62492255591419998</v>
      </c>
      <c r="AA66" s="12">
        <v>0.83365873487200004</v>
      </c>
      <c r="AB66" s="12">
        <v>0.27630595285999998</v>
      </c>
      <c r="AC66" s="12">
        <v>0.28632677971580001</v>
      </c>
      <c r="AD66" s="12">
        <v>0.33429039143919997</v>
      </c>
      <c r="AE66" s="12">
        <v>0.46237585063820003</v>
      </c>
      <c r="AF66" s="12">
        <v>0.40553038635209998</v>
      </c>
      <c r="AG66" s="12">
        <v>0.40937709702410002</v>
      </c>
      <c r="AH66" s="12">
        <v>0.32558350438979999</v>
      </c>
      <c r="AI66" s="12">
        <v>0.87852667723779998</v>
      </c>
      <c r="AJ66" s="12">
        <v>0.32635355533420002</v>
      </c>
      <c r="AK66" s="12">
        <v>0.74812511074709998</v>
      </c>
      <c r="AL66" s="12">
        <v>0.49502728509029997</v>
      </c>
      <c r="AM66" s="8"/>
    </row>
    <row r="67" spans="1:39" x14ac:dyDescent="0.2">
      <c r="A67" s="20"/>
      <c r="B67" s="20"/>
      <c r="C67" s="20"/>
      <c r="D67" s="13">
        <v>356</v>
      </c>
      <c r="E67" s="13">
        <v>78</v>
      </c>
      <c r="F67" s="13">
        <v>107</v>
      </c>
      <c r="G67" s="13">
        <v>74</v>
      </c>
      <c r="H67" s="13">
        <v>97</v>
      </c>
      <c r="I67" s="13">
        <v>36</v>
      </c>
      <c r="J67" s="13">
        <v>52</v>
      </c>
      <c r="K67" s="13">
        <v>46</v>
      </c>
      <c r="L67" s="13">
        <v>69</v>
      </c>
      <c r="M67" s="13">
        <v>120</v>
      </c>
      <c r="N67" s="13">
        <v>168</v>
      </c>
      <c r="O67" s="13">
        <v>167</v>
      </c>
      <c r="P67" s="13">
        <v>45</v>
      </c>
      <c r="Q67" s="13">
        <v>28</v>
      </c>
      <c r="R67" s="13">
        <v>23</v>
      </c>
      <c r="S67" s="13">
        <v>66</v>
      </c>
      <c r="T67" s="13">
        <v>74</v>
      </c>
      <c r="U67" s="13">
        <v>23</v>
      </c>
      <c r="V67" s="13">
        <v>97</v>
      </c>
      <c r="W67" s="13">
        <v>28</v>
      </c>
      <c r="X67" s="13">
        <v>64</v>
      </c>
      <c r="Y67" s="13">
        <v>66</v>
      </c>
      <c r="Z67" s="13">
        <v>118</v>
      </c>
      <c r="AA67" s="13">
        <v>55</v>
      </c>
      <c r="AB67" s="13">
        <v>4</v>
      </c>
      <c r="AC67" s="13">
        <v>104</v>
      </c>
      <c r="AD67" s="13">
        <v>38</v>
      </c>
      <c r="AE67" s="13">
        <v>10</v>
      </c>
      <c r="AF67" s="13">
        <v>15</v>
      </c>
      <c r="AG67" s="13">
        <v>27</v>
      </c>
      <c r="AH67" s="13">
        <v>9</v>
      </c>
      <c r="AI67" s="13">
        <v>3</v>
      </c>
      <c r="AJ67" s="13">
        <v>8</v>
      </c>
      <c r="AK67" s="13">
        <v>3</v>
      </c>
      <c r="AL67" s="13">
        <v>139</v>
      </c>
      <c r="AM67" s="8"/>
    </row>
    <row r="68" spans="1:39" x14ac:dyDescent="0.2">
      <c r="A68" s="20"/>
      <c r="B68" s="20"/>
      <c r="C68" s="20"/>
      <c r="D68" s="14" t="s">
        <v>83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5" t="s">
        <v>97</v>
      </c>
      <c r="U68" s="15" t="s">
        <v>85</v>
      </c>
      <c r="V68" s="15" t="s">
        <v>99</v>
      </c>
      <c r="W68" s="14"/>
      <c r="X68" s="14"/>
      <c r="Y68" s="15" t="s">
        <v>136</v>
      </c>
      <c r="Z68" s="15" t="s">
        <v>100</v>
      </c>
      <c r="AA68" s="15" t="s">
        <v>285</v>
      </c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5" t="s">
        <v>85</v>
      </c>
      <c r="AM68" s="8"/>
    </row>
    <row r="69" spans="1:39" x14ac:dyDescent="0.2">
      <c r="A69" s="22"/>
      <c r="B69" s="22"/>
      <c r="C69" s="19" t="s">
        <v>254</v>
      </c>
      <c r="D69" s="12">
        <v>0.44817831483010001</v>
      </c>
      <c r="E69" s="12">
        <v>0.45814777579580002</v>
      </c>
      <c r="F69" s="12">
        <v>0.3775316121815</v>
      </c>
      <c r="G69" s="12">
        <v>0.51945918076140007</v>
      </c>
      <c r="H69" s="12">
        <v>0.44747630763349999</v>
      </c>
      <c r="I69" s="12">
        <v>0.37916073147320001</v>
      </c>
      <c r="J69" s="12">
        <v>0.45294920834960001</v>
      </c>
      <c r="K69" s="12">
        <v>0.52072113064189995</v>
      </c>
      <c r="L69" s="12">
        <v>0.50308854025409999</v>
      </c>
      <c r="M69" s="12">
        <v>0.43205794120770002</v>
      </c>
      <c r="N69" s="12">
        <v>0.42006348810060001</v>
      </c>
      <c r="O69" s="12">
        <v>0.47097257816959998</v>
      </c>
      <c r="P69" s="12">
        <v>0.54728818340730001</v>
      </c>
      <c r="Q69" s="12">
        <v>0.63081094103680002</v>
      </c>
      <c r="R69" s="12">
        <v>0.59650418459819998</v>
      </c>
      <c r="S69" s="12">
        <v>0.44632697852320002</v>
      </c>
      <c r="T69" s="12">
        <v>0.27215704988470002</v>
      </c>
      <c r="U69" s="12">
        <v>0.26831241035300002</v>
      </c>
      <c r="V69" s="12">
        <v>0.193827791128</v>
      </c>
      <c r="W69" s="12">
        <v>0.55826354962820002</v>
      </c>
      <c r="X69" s="12">
        <v>0.5963489596878</v>
      </c>
      <c r="Y69" s="12">
        <v>0.41539314399850003</v>
      </c>
      <c r="Z69" s="12">
        <v>0.27633632191680002</v>
      </c>
      <c r="AA69" s="12">
        <v>0.14298345441019999</v>
      </c>
      <c r="AB69" s="12">
        <v>0.54743451664299991</v>
      </c>
      <c r="AC69" s="12">
        <v>0.55373016307310008</v>
      </c>
      <c r="AD69" s="12">
        <v>0.37646829838739998</v>
      </c>
      <c r="AE69" s="12">
        <v>0.48148354316870001</v>
      </c>
      <c r="AF69" s="12">
        <v>0.355276929538</v>
      </c>
      <c r="AG69" s="12">
        <v>0.47006955367800002</v>
      </c>
      <c r="AH69" s="12">
        <v>0.52788507403649998</v>
      </c>
      <c r="AI69" s="12">
        <v>0.12147332276220001</v>
      </c>
      <c r="AJ69" s="12">
        <v>0.57795802389439999</v>
      </c>
      <c r="AK69" s="12">
        <v>0.25187488925290002</v>
      </c>
      <c r="AL69" s="12">
        <v>0.32975787482899999</v>
      </c>
      <c r="AM69" s="8"/>
    </row>
    <row r="70" spans="1:39" x14ac:dyDescent="0.2">
      <c r="A70" s="20"/>
      <c r="B70" s="20"/>
      <c r="C70" s="20"/>
      <c r="D70" s="13">
        <v>429</v>
      </c>
      <c r="E70" s="13">
        <v>92</v>
      </c>
      <c r="F70" s="13">
        <v>100</v>
      </c>
      <c r="G70" s="13">
        <v>116</v>
      </c>
      <c r="H70" s="13">
        <v>121</v>
      </c>
      <c r="I70" s="13">
        <v>30</v>
      </c>
      <c r="J70" s="13">
        <v>61</v>
      </c>
      <c r="K70" s="13">
        <v>69</v>
      </c>
      <c r="L70" s="13">
        <v>101</v>
      </c>
      <c r="M70" s="13">
        <v>131</v>
      </c>
      <c r="N70" s="13">
        <v>150</v>
      </c>
      <c r="O70" s="13">
        <v>253</v>
      </c>
      <c r="P70" s="13">
        <v>134</v>
      </c>
      <c r="Q70" s="13">
        <v>63</v>
      </c>
      <c r="R70" s="13">
        <v>78</v>
      </c>
      <c r="S70" s="13">
        <v>93</v>
      </c>
      <c r="T70" s="13">
        <v>28</v>
      </c>
      <c r="U70" s="13">
        <v>10</v>
      </c>
      <c r="V70" s="13">
        <v>23</v>
      </c>
      <c r="W70" s="13">
        <v>136</v>
      </c>
      <c r="X70" s="13">
        <v>151</v>
      </c>
      <c r="Y70" s="13">
        <v>61</v>
      </c>
      <c r="Z70" s="13">
        <v>44</v>
      </c>
      <c r="AA70" s="13">
        <v>11</v>
      </c>
      <c r="AB70" s="13">
        <v>6</v>
      </c>
      <c r="AC70" s="13">
        <v>220</v>
      </c>
      <c r="AD70" s="13">
        <v>43</v>
      </c>
      <c r="AE70" s="13">
        <v>8</v>
      </c>
      <c r="AF70" s="13">
        <v>17</v>
      </c>
      <c r="AG70" s="13">
        <v>24</v>
      </c>
      <c r="AH70" s="13">
        <v>8</v>
      </c>
      <c r="AI70" s="13">
        <v>1</v>
      </c>
      <c r="AJ70" s="13">
        <v>3</v>
      </c>
      <c r="AK70" s="13">
        <v>2</v>
      </c>
      <c r="AL70" s="13">
        <v>103</v>
      </c>
      <c r="AM70" s="8"/>
    </row>
    <row r="71" spans="1:39" x14ac:dyDescent="0.2">
      <c r="A71" s="20"/>
      <c r="B71" s="20"/>
      <c r="C71" s="20"/>
      <c r="D71" s="14" t="s">
        <v>83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5" t="s">
        <v>124</v>
      </c>
      <c r="Q71" s="15" t="s">
        <v>124</v>
      </c>
      <c r="R71" s="15" t="s">
        <v>124</v>
      </c>
      <c r="S71" s="15" t="s">
        <v>153</v>
      </c>
      <c r="T71" s="14"/>
      <c r="U71" s="14"/>
      <c r="V71" s="14"/>
      <c r="W71" s="15" t="s">
        <v>109</v>
      </c>
      <c r="X71" s="15" t="s">
        <v>127</v>
      </c>
      <c r="Y71" s="15" t="s">
        <v>111</v>
      </c>
      <c r="Z71" s="14"/>
      <c r="AA71" s="14"/>
      <c r="AB71" s="14"/>
      <c r="AC71" s="15" t="s">
        <v>162</v>
      </c>
      <c r="AD71" s="14"/>
      <c r="AE71" s="14"/>
      <c r="AF71" s="14"/>
      <c r="AG71" s="14"/>
      <c r="AH71" s="14"/>
      <c r="AI71" s="14"/>
      <c r="AJ71" s="14"/>
      <c r="AK71" s="14"/>
      <c r="AL71" s="14"/>
      <c r="AM71" s="8"/>
    </row>
    <row r="72" spans="1:39" x14ac:dyDescent="0.2">
      <c r="A72" s="22"/>
      <c r="B72" s="22"/>
      <c r="C72" s="19" t="s">
        <v>265</v>
      </c>
      <c r="D72" s="12">
        <v>0.17481720000779999</v>
      </c>
      <c r="E72" s="12">
        <v>0.13011145496759999</v>
      </c>
      <c r="F72" s="12">
        <v>0.23360251841579999</v>
      </c>
      <c r="G72" s="12">
        <v>0.15773158122799999</v>
      </c>
      <c r="H72" s="12">
        <v>0.16544048374879999</v>
      </c>
      <c r="I72" s="12">
        <v>0.27081760522819998</v>
      </c>
      <c r="J72" s="12">
        <v>0.16393463690509999</v>
      </c>
      <c r="K72" s="12">
        <v>0.12963252799079999</v>
      </c>
      <c r="L72" s="12">
        <v>0.1408075899573</v>
      </c>
      <c r="M72" s="12">
        <v>0.13822452718639999</v>
      </c>
      <c r="N72" s="12">
        <v>0.15804435507010001</v>
      </c>
      <c r="O72" s="12">
        <v>0.1903266594153</v>
      </c>
      <c r="P72" s="12">
        <v>0.27341891027600002</v>
      </c>
      <c r="Q72" s="12">
        <v>0.1387352956324</v>
      </c>
      <c r="R72" s="12">
        <v>0.1765200648171</v>
      </c>
      <c r="S72" s="12">
        <v>0.23823492719190001</v>
      </c>
      <c r="T72" s="12">
        <v>6.9744734890759996E-2</v>
      </c>
      <c r="U72" s="12">
        <v>0.1212955126266</v>
      </c>
      <c r="V72" s="12">
        <v>2.9101839424210001E-2</v>
      </c>
      <c r="W72" s="12">
        <v>0.31954437812059999</v>
      </c>
      <c r="X72" s="12">
        <v>0.17231086816210001</v>
      </c>
      <c r="Y72" s="12">
        <v>0.13927071043389999</v>
      </c>
      <c r="Z72" s="12">
        <v>9.8741122168970005E-2</v>
      </c>
      <c r="AA72" s="12">
        <v>2.3357810717779998E-2</v>
      </c>
      <c r="AB72" s="12">
        <v>0.17625953049699999</v>
      </c>
      <c r="AC72" s="12">
        <v>0.1599430572111</v>
      </c>
      <c r="AD72" s="12">
        <v>0.28924131017339999</v>
      </c>
      <c r="AE72" s="12">
        <v>5.6140606193190001E-2</v>
      </c>
      <c r="AF72" s="12">
        <v>0.23919268410989999</v>
      </c>
      <c r="AG72" s="12">
        <v>0.1205533492979</v>
      </c>
      <c r="AH72" s="12">
        <v>0.1465314215737</v>
      </c>
      <c r="AI72" s="12">
        <v>0</v>
      </c>
      <c r="AJ72" s="12">
        <v>9.5688420771449997E-2</v>
      </c>
      <c r="AK72" s="12">
        <v>0</v>
      </c>
      <c r="AL72" s="12">
        <v>0.17521484008070001</v>
      </c>
      <c r="AM72" s="8"/>
    </row>
    <row r="73" spans="1:39" x14ac:dyDescent="0.2">
      <c r="A73" s="20"/>
      <c r="B73" s="20"/>
      <c r="C73" s="20"/>
      <c r="D73" s="13">
        <v>129</v>
      </c>
      <c r="E73" s="13">
        <v>23</v>
      </c>
      <c r="F73" s="13">
        <v>48</v>
      </c>
      <c r="G73" s="13">
        <v>30</v>
      </c>
      <c r="H73" s="13">
        <v>28</v>
      </c>
      <c r="I73" s="13">
        <v>20</v>
      </c>
      <c r="J73" s="13">
        <v>23</v>
      </c>
      <c r="K73" s="13">
        <v>19</v>
      </c>
      <c r="L73" s="13">
        <v>20</v>
      </c>
      <c r="M73" s="13">
        <v>34</v>
      </c>
      <c r="N73" s="13">
        <v>45</v>
      </c>
      <c r="O73" s="13">
        <v>74</v>
      </c>
      <c r="P73" s="13">
        <v>52</v>
      </c>
      <c r="Q73" s="13">
        <v>7</v>
      </c>
      <c r="R73" s="13">
        <v>18</v>
      </c>
      <c r="S73" s="13">
        <v>42</v>
      </c>
      <c r="T73" s="13">
        <v>6</v>
      </c>
      <c r="U73" s="13">
        <v>1</v>
      </c>
      <c r="V73" s="13">
        <v>3</v>
      </c>
      <c r="W73" s="13">
        <v>62</v>
      </c>
      <c r="X73" s="13">
        <v>31</v>
      </c>
      <c r="Y73" s="13">
        <v>18</v>
      </c>
      <c r="Z73" s="13">
        <v>7</v>
      </c>
      <c r="AA73" s="13">
        <v>1</v>
      </c>
      <c r="AB73" s="13">
        <v>1</v>
      </c>
      <c r="AC73" s="13">
        <v>54</v>
      </c>
      <c r="AD73" s="13">
        <v>16</v>
      </c>
      <c r="AE73" s="13">
        <v>1</v>
      </c>
      <c r="AF73" s="13">
        <v>11</v>
      </c>
      <c r="AG73" s="13">
        <v>8</v>
      </c>
      <c r="AH73" s="13">
        <v>2</v>
      </c>
      <c r="AI73" s="13">
        <v>0</v>
      </c>
      <c r="AJ73" s="13">
        <v>2</v>
      </c>
      <c r="AK73" s="13">
        <v>0</v>
      </c>
      <c r="AL73" s="13">
        <v>35</v>
      </c>
      <c r="AM73" s="8"/>
    </row>
    <row r="74" spans="1:39" x14ac:dyDescent="0.2">
      <c r="A74" s="20"/>
      <c r="B74" s="20"/>
      <c r="C74" s="20"/>
      <c r="D74" s="14" t="s">
        <v>83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5" t="s">
        <v>141</v>
      </c>
      <c r="Q74" s="14"/>
      <c r="R74" s="14"/>
      <c r="S74" s="15" t="s">
        <v>153</v>
      </c>
      <c r="T74" s="14"/>
      <c r="U74" s="14"/>
      <c r="V74" s="14"/>
      <c r="W74" s="15" t="s">
        <v>111</v>
      </c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8"/>
    </row>
    <row r="75" spans="1:39" x14ac:dyDescent="0.2">
      <c r="A75" s="22"/>
      <c r="B75" s="22"/>
      <c r="C75" s="19" t="s">
        <v>29</v>
      </c>
      <c r="D75" s="12">
        <v>1</v>
      </c>
      <c r="E75" s="12">
        <v>1</v>
      </c>
      <c r="F75" s="12">
        <v>1</v>
      </c>
      <c r="G75" s="12">
        <v>1</v>
      </c>
      <c r="H75" s="12">
        <v>1</v>
      </c>
      <c r="I75" s="12">
        <v>1</v>
      </c>
      <c r="J75" s="12">
        <v>1</v>
      </c>
      <c r="K75" s="12">
        <v>1</v>
      </c>
      <c r="L75" s="12">
        <v>1</v>
      </c>
      <c r="M75" s="12">
        <v>1</v>
      </c>
      <c r="N75" s="12">
        <v>1</v>
      </c>
      <c r="O75" s="12">
        <v>1</v>
      </c>
      <c r="P75" s="12">
        <v>1</v>
      </c>
      <c r="Q75" s="12">
        <v>1</v>
      </c>
      <c r="R75" s="12">
        <v>1</v>
      </c>
      <c r="S75" s="12">
        <v>1</v>
      </c>
      <c r="T75" s="12">
        <v>1</v>
      </c>
      <c r="U75" s="12">
        <v>1</v>
      </c>
      <c r="V75" s="12">
        <v>1</v>
      </c>
      <c r="W75" s="12">
        <v>1</v>
      </c>
      <c r="X75" s="12">
        <v>1</v>
      </c>
      <c r="Y75" s="12">
        <v>1</v>
      </c>
      <c r="Z75" s="12">
        <v>1</v>
      </c>
      <c r="AA75" s="12">
        <v>1</v>
      </c>
      <c r="AB75" s="12">
        <v>1</v>
      </c>
      <c r="AC75" s="12">
        <v>1</v>
      </c>
      <c r="AD75" s="12">
        <v>1</v>
      </c>
      <c r="AE75" s="12">
        <v>1</v>
      </c>
      <c r="AF75" s="12">
        <v>1</v>
      </c>
      <c r="AG75" s="12">
        <v>1</v>
      </c>
      <c r="AH75" s="12">
        <v>1</v>
      </c>
      <c r="AI75" s="12">
        <v>1</v>
      </c>
      <c r="AJ75" s="12">
        <v>1</v>
      </c>
      <c r="AK75" s="12">
        <v>1</v>
      </c>
      <c r="AL75" s="12">
        <v>1</v>
      </c>
      <c r="AM75" s="8"/>
    </row>
    <row r="76" spans="1:39" x14ac:dyDescent="0.2">
      <c r="A76" s="20"/>
      <c r="B76" s="20"/>
      <c r="C76" s="20"/>
      <c r="D76" s="13">
        <v>914</v>
      </c>
      <c r="E76" s="13">
        <v>193</v>
      </c>
      <c r="F76" s="13">
        <v>255</v>
      </c>
      <c r="G76" s="13">
        <v>220</v>
      </c>
      <c r="H76" s="13">
        <v>246</v>
      </c>
      <c r="I76" s="13">
        <v>86</v>
      </c>
      <c r="J76" s="13">
        <v>136</v>
      </c>
      <c r="K76" s="13">
        <v>134</v>
      </c>
      <c r="L76" s="13">
        <v>190</v>
      </c>
      <c r="M76" s="13">
        <v>285</v>
      </c>
      <c r="N76" s="13">
        <v>363</v>
      </c>
      <c r="O76" s="13">
        <v>494</v>
      </c>
      <c r="P76" s="13">
        <v>231</v>
      </c>
      <c r="Q76" s="13">
        <v>98</v>
      </c>
      <c r="R76" s="13">
        <v>119</v>
      </c>
      <c r="S76" s="13">
        <v>201</v>
      </c>
      <c r="T76" s="13">
        <v>108</v>
      </c>
      <c r="U76" s="13">
        <v>34</v>
      </c>
      <c r="V76" s="13">
        <v>123</v>
      </c>
      <c r="W76" s="13">
        <v>226</v>
      </c>
      <c r="X76" s="13">
        <v>246</v>
      </c>
      <c r="Y76" s="13">
        <v>145</v>
      </c>
      <c r="Z76" s="13">
        <v>169</v>
      </c>
      <c r="AA76" s="13">
        <v>67</v>
      </c>
      <c r="AB76" s="13">
        <v>11</v>
      </c>
      <c r="AC76" s="13">
        <v>378</v>
      </c>
      <c r="AD76" s="13">
        <v>97</v>
      </c>
      <c r="AE76" s="13">
        <v>19</v>
      </c>
      <c r="AF76" s="13">
        <v>43</v>
      </c>
      <c r="AG76" s="13">
        <v>59</v>
      </c>
      <c r="AH76" s="13">
        <v>19</v>
      </c>
      <c r="AI76" s="13">
        <v>4</v>
      </c>
      <c r="AJ76" s="13">
        <v>13</v>
      </c>
      <c r="AK76" s="13">
        <v>5</v>
      </c>
      <c r="AL76" s="13">
        <v>277</v>
      </c>
      <c r="AM76" s="8"/>
    </row>
    <row r="77" spans="1:39" x14ac:dyDescent="0.2">
      <c r="A77" s="20"/>
      <c r="B77" s="20"/>
      <c r="C77" s="20"/>
      <c r="D77" s="14" t="s">
        <v>83</v>
      </c>
      <c r="E77" s="14" t="s">
        <v>83</v>
      </c>
      <c r="F77" s="14" t="s">
        <v>83</v>
      </c>
      <c r="G77" s="14" t="s">
        <v>83</v>
      </c>
      <c r="H77" s="14" t="s">
        <v>83</v>
      </c>
      <c r="I77" s="14" t="s">
        <v>83</v>
      </c>
      <c r="J77" s="14" t="s">
        <v>83</v>
      </c>
      <c r="K77" s="14" t="s">
        <v>83</v>
      </c>
      <c r="L77" s="14" t="s">
        <v>83</v>
      </c>
      <c r="M77" s="14" t="s">
        <v>83</v>
      </c>
      <c r="N77" s="14" t="s">
        <v>83</v>
      </c>
      <c r="O77" s="14" t="s">
        <v>83</v>
      </c>
      <c r="P77" s="14" t="s">
        <v>83</v>
      </c>
      <c r="Q77" s="14" t="s">
        <v>83</v>
      </c>
      <c r="R77" s="14" t="s">
        <v>83</v>
      </c>
      <c r="S77" s="14" t="s">
        <v>83</v>
      </c>
      <c r="T77" s="14" t="s">
        <v>83</v>
      </c>
      <c r="U77" s="14" t="s">
        <v>83</v>
      </c>
      <c r="V77" s="14" t="s">
        <v>83</v>
      </c>
      <c r="W77" s="14" t="s">
        <v>83</v>
      </c>
      <c r="X77" s="14" t="s">
        <v>83</v>
      </c>
      <c r="Y77" s="14" t="s">
        <v>83</v>
      </c>
      <c r="Z77" s="14" t="s">
        <v>83</v>
      </c>
      <c r="AA77" s="14" t="s">
        <v>83</v>
      </c>
      <c r="AB77" s="14" t="s">
        <v>83</v>
      </c>
      <c r="AC77" s="14" t="s">
        <v>83</v>
      </c>
      <c r="AD77" s="14" t="s">
        <v>83</v>
      </c>
      <c r="AE77" s="14" t="s">
        <v>83</v>
      </c>
      <c r="AF77" s="14" t="s">
        <v>83</v>
      </c>
      <c r="AG77" s="14" t="s">
        <v>83</v>
      </c>
      <c r="AH77" s="14" t="s">
        <v>83</v>
      </c>
      <c r="AI77" s="14" t="s">
        <v>83</v>
      </c>
      <c r="AJ77" s="14" t="s">
        <v>83</v>
      </c>
      <c r="AK77" s="14" t="s">
        <v>83</v>
      </c>
      <c r="AL77" s="14" t="s">
        <v>83</v>
      </c>
      <c r="AM77" s="8"/>
    </row>
    <row r="78" spans="1:39" x14ac:dyDescent="0.2">
      <c r="A78" s="22"/>
      <c r="B78" s="19" t="s">
        <v>275</v>
      </c>
      <c r="C78" s="19" t="s">
        <v>251</v>
      </c>
      <c r="D78" s="12">
        <v>0.17240771183100001</v>
      </c>
      <c r="E78" s="12">
        <v>0.19332058358650001</v>
      </c>
      <c r="F78" s="12">
        <v>0.18310250772289999</v>
      </c>
      <c r="G78" s="12">
        <v>0.1591365210622</v>
      </c>
      <c r="H78" s="12">
        <v>0.1571295655296</v>
      </c>
      <c r="I78" s="12">
        <v>0.14736443655750001</v>
      </c>
      <c r="J78" s="12">
        <v>0.2349521060078</v>
      </c>
      <c r="K78" s="12">
        <v>0.15412808962060001</v>
      </c>
      <c r="L78" s="12">
        <v>0.1218355037477</v>
      </c>
      <c r="M78" s="12">
        <v>0.1967645870949</v>
      </c>
      <c r="N78" s="12">
        <v>0.1989128606311</v>
      </c>
      <c r="O78" s="12">
        <v>0.1473403653301</v>
      </c>
      <c r="P78" s="12">
        <v>5.015244545632E-2</v>
      </c>
      <c r="Q78" s="12">
        <v>0.16245297730880001</v>
      </c>
      <c r="R78" s="12">
        <v>3.2678154590219999E-2</v>
      </c>
      <c r="S78" s="12">
        <v>0.18339471612960001</v>
      </c>
      <c r="T78" s="12">
        <v>0.2223779238545</v>
      </c>
      <c r="U78" s="12">
        <v>0.64409166430039999</v>
      </c>
      <c r="V78" s="12">
        <v>0.29430453034699999</v>
      </c>
      <c r="W78" s="12">
        <v>3.744890003246E-2</v>
      </c>
      <c r="X78" s="12">
        <v>8.4718592798289999E-2</v>
      </c>
      <c r="Y78" s="12">
        <v>0.22489763408060001</v>
      </c>
      <c r="Z78" s="12">
        <v>0.31565537713149999</v>
      </c>
      <c r="AA78" s="12">
        <v>0.37239092846850003</v>
      </c>
      <c r="AB78" s="12">
        <v>0.1258905437532</v>
      </c>
      <c r="AC78" s="12">
        <v>0.1144321898199</v>
      </c>
      <c r="AD78" s="12">
        <v>0.1385811109957</v>
      </c>
      <c r="AE78" s="12">
        <v>0.1575722536726</v>
      </c>
      <c r="AF78" s="12">
        <v>0.29234535784420002</v>
      </c>
      <c r="AG78" s="12">
        <v>0.14010469209670001</v>
      </c>
      <c r="AH78" s="12">
        <v>0.1198119907858</v>
      </c>
      <c r="AI78" s="12">
        <v>0.1054451897239</v>
      </c>
      <c r="AJ78" s="12">
        <v>0.15795966728809999</v>
      </c>
      <c r="AK78" s="12">
        <v>0.43615229760640001</v>
      </c>
      <c r="AL78" s="12">
        <v>0.25820052083880002</v>
      </c>
      <c r="AM78" s="8"/>
    </row>
    <row r="79" spans="1:39" x14ac:dyDescent="0.2">
      <c r="A79" s="20"/>
      <c r="B79" s="20"/>
      <c r="C79" s="20"/>
      <c r="D79" s="13">
        <v>154</v>
      </c>
      <c r="E79" s="13">
        <v>35</v>
      </c>
      <c r="F79" s="13">
        <v>44</v>
      </c>
      <c r="G79" s="13">
        <v>35</v>
      </c>
      <c r="H79" s="13">
        <v>40</v>
      </c>
      <c r="I79" s="13">
        <v>14</v>
      </c>
      <c r="J79" s="13">
        <v>20</v>
      </c>
      <c r="K79" s="13">
        <v>26</v>
      </c>
      <c r="L79" s="13">
        <v>25</v>
      </c>
      <c r="M79" s="13">
        <v>54</v>
      </c>
      <c r="N79" s="13">
        <v>80</v>
      </c>
      <c r="O79" s="13">
        <v>63</v>
      </c>
      <c r="P79" s="13">
        <v>19</v>
      </c>
      <c r="Q79" s="13">
        <v>16</v>
      </c>
      <c r="R79" s="13">
        <v>5</v>
      </c>
      <c r="S79" s="13">
        <v>38</v>
      </c>
      <c r="T79" s="13">
        <v>22</v>
      </c>
      <c r="U79" s="13">
        <v>13</v>
      </c>
      <c r="V79" s="13">
        <v>41</v>
      </c>
      <c r="W79" s="13">
        <v>12</v>
      </c>
      <c r="X79" s="13">
        <v>24</v>
      </c>
      <c r="Y79" s="13">
        <v>28</v>
      </c>
      <c r="Z79" s="13">
        <v>55</v>
      </c>
      <c r="AA79" s="13">
        <v>22</v>
      </c>
      <c r="AB79" s="13">
        <v>2</v>
      </c>
      <c r="AC79" s="13">
        <v>41</v>
      </c>
      <c r="AD79" s="13">
        <v>17</v>
      </c>
      <c r="AE79" s="13">
        <v>3</v>
      </c>
      <c r="AF79" s="13">
        <v>10</v>
      </c>
      <c r="AG79" s="13">
        <v>9</v>
      </c>
      <c r="AH79" s="13">
        <v>3</v>
      </c>
      <c r="AI79" s="13">
        <v>1</v>
      </c>
      <c r="AJ79" s="13">
        <v>4</v>
      </c>
      <c r="AK79" s="13">
        <v>2</v>
      </c>
      <c r="AL79" s="13">
        <v>64</v>
      </c>
      <c r="AM79" s="8"/>
    </row>
    <row r="80" spans="1:39" x14ac:dyDescent="0.2">
      <c r="A80" s="20"/>
      <c r="B80" s="20"/>
      <c r="C80" s="20"/>
      <c r="D80" s="14" t="s">
        <v>83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5" t="s">
        <v>96</v>
      </c>
      <c r="T80" s="15" t="s">
        <v>96</v>
      </c>
      <c r="U80" s="15" t="s">
        <v>286</v>
      </c>
      <c r="V80" s="15" t="s">
        <v>167</v>
      </c>
      <c r="W80" s="14"/>
      <c r="X80" s="14"/>
      <c r="Y80" s="15" t="s">
        <v>113</v>
      </c>
      <c r="Z80" s="15" t="s">
        <v>100</v>
      </c>
      <c r="AA80" s="15" t="s">
        <v>100</v>
      </c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8"/>
    </row>
    <row r="81" spans="1:39" x14ac:dyDescent="0.2">
      <c r="A81" s="22"/>
      <c r="B81" s="22"/>
      <c r="C81" s="19" t="s">
        <v>254</v>
      </c>
      <c r="D81" s="12">
        <v>0.54148479775299996</v>
      </c>
      <c r="E81" s="12">
        <v>0.5450069453802</v>
      </c>
      <c r="F81" s="12">
        <v>0.48391673633139998</v>
      </c>
      <c r="G81" s="12">
        <v>0.57238484225459996</v>
      </c>
      <c r="H81" s="12">
        <v>0.56950180551719998</v>
      </c>
      <c r="I81" s="12">
        <v>0.53422892913139997</v>
      </c>
      <c r="J81" s="12">
        <v>0.50677432544650003</v>
      </c>
      <c r="K81" s="12">
        <v>0.55778120481560001</v>
      </c>
      <c r="L81" s="12">
        <v>0.57868551224809994</v>
      </c>
      <c r="M81" s="12">
        <v>0.5148400450774</v>
      </c>
      <c r="N81" s="12">
        <v>0.54999867367220001</v>
      </c>
      <c r="O81" s="12">
        <v>0.52681188020470004</v>
      </c>
      <c r="P81" s="12">
        <v>0.54891683391939994</v>
      </c>
      <c r="Q81" s="12">
        <v>0.55437842695649997</v>
      </c>
      <c r="R81" s="12">
        <v>0.61501111493920002</v>
      </c>
      <c r="S81" s="12">
        <v>0.49680550463049999</v>
      </c>
      <c r="T81" s="12">
        <v>0.64367613207960006</v>
      </c>
      <c r="U81" s="12">
        <v>0.25975762459910001</v>
      </c>
      <c r="V81" s="12">
        <v>0.53141772395719999</v>
      </c>
      <c r="W81" s="12">
        <v>0.50494105230120001</v>
      </c>
      <c r="X81" s="12">
        <v>0.5991087021807</v>
      </c>
      <c r="Y81" s="12">
        <v>0.49393602021499999</v>
      </c>
      <c r="Z81" s="12">
        <v>0.57537878422299993</v>
      </c>
      <c r="AA81" s="12">
        <v>0.4300889066927</v>
      </c>
      <c r="AB81" s="12">
        <v>0.71039149462750006</v>
      </c>
      <c r="AC81" s="12">
        <v>0.58790077915570005</v>
      </c>
      <c r="AD81" s="12">
        <v>0.47646175779849997</v>
      </c>
      <c r="AE81" s="12">
        <v>0.54598705715189999</v>
      </c>
      <c r="AF81" s="12">
        <v>0.35846370870849997</v>
      </c>
      <c r="AG81" s="12">
        <v>0.58282924733560004</v>
      </c>
      <c r="AH81" s="12">
        <v>0.48771137438680001</v>
      </c>
      <c r="AI81" s="12">
        <v>0.77308148751389993</v>
      </c>
      <c r="AJ81" s="12">
        <v>0.69229374254940002</v>
      </c>
      <c r="AK81" s="12">
        <v>0.31197281314070002</v>
      </c>
      <c r="AL81" s="12">
        <v>0.50866243576439996</v>
      </c>
      <c r="AM81" s="8"/>
    </row>
    <row r="82" spans="1:39" x14ac:dyDescent="0.2">
      <c r="A82" s="20"/>
      <c r="B82" s="20"/>
      <c r="C82" s="20"/>
      <c r="D82" s="13">
        <v>506</v>
      </c>
      <c r="E82" s="13">
        <v>112</v>
      </c>
      <c r="F82" s="13">
        <v>130</v>
      </c>
      <c r="G82" s="13">
        <v>119</v>
      </c>
      <c r="H82" s="13">
        <v>145</v>
      </c>
      <c r="I82" s="13">
        <v>47</v>
      </c>
      <c r="J82" s="13">
        <v>74</v>
      </c>
      <c r="K82" s="13">
        <v>73</v>
      </c>
      <c r="L82" s="13">
        <v>111</v>
      </c>
      <c r="M82" s="13">
        <v>151</v>
      </c>
      <c r="N82" s="13">
        <v>197</v>
      </c>
      <c r="O82" s="13">
        <v>275</v>
      </c>
      <c r="P82" s="13">
        <v>135</v>
      </c>
      <c r="Q82" s="13">
        <v>55</v>
      </c>
      <c r="R82" s="13">
        <v>67</v>
      </c>
      <c r="S82" s="13">
        <v>108</v>
      </c>
      <c r="T82" s="13">
        <v>65</v>
      </c>
      <c r="U82" s="13">
        <v>16</v>
      </c>
      <c r="V82" s="13">
        <v>60</v>
      </c>
      <c r="W82" s="13">
        <v>120</v>
      </c>
      <c r="X82" s="13">
        <v>154</v>
      </c>
      <c r="Y82" s="13">
        <v>76</v>
      </c>
      <c r="Z82" s="13">
        <v>91</v>
      </c>
      <c r="AA82" s="13">
        <v>29</v>
      </c>
      <c r="AB82" s="13">
        <v>8</v>
      </c>
      <c r="AC82" s="13">
        <v>225</v>
      </c>
      <c r="AD82" s="13">
        <v>47</v>
      </c>
      <c r="AE82" s="13">
        <v>10</v>
      </c>
      <c r="AF82" s="13">
        <v>17</v>
      </c>
      <c r="AG82" s="13">
        <v>36</v>
      </c>
      <c r="AH82" s="13">
        <v>11</v>
      </c>
      <c r="AI82" s="13">
        <v>2</v>
      </c>
      <c r="AJ82" s="13">
        <v>6</v>
      </c>
      <c r="AK82" s="13">
        <v>1</v>
      </c>
      <c r="AL82" s="13">
        <v>151</v>
      </c>
      <c r="AM82" s="8"/>
    </row>
    <row r="83" spans="1:39" x14ac:dyDescent="0.2">
      <c r="A83" s="20"/>
      <c r="B83" s="20"/>
      <c r="C83" s="20"/>
      <c r="D83" s="14" t="s">
        <v>83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5" t="s">
        <v>144</v>
      </c>
      <c r="S83" s="14"/>
      <c r="T83" s="15" t="s">
        <v>144</v>
      </c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8"/>
    </row>
    <row r="84" spans="1:39" x14ac:dyDescent="0.2">
      <c r="A84" s="22"/>
      <c r="B84" s="22"/>
      <c r="C84" s="19" t="s">
        <v>265</v>
      </c>
      <c r="D84" s="12">
        <v>0.28610749041599998</v>
      </c>
      <c r="E84" s="12">
        <v>0.26167247103329999</v>
      </c>
      <c r="F84" s="12">
        <v>0.33298075594569998</v>
      </c>
      <c r="G84" s="12">
        <v>0.26847863668319999</v>
      </c>
      <c r="H84" s="12">
        <v>0.27336862895320002</v>
      </c>
      <c r="I84" s="12">
        <v>0.3184066343111</v>
      </c>
      <c r="J84" s="12">
        <v>0.25827356854560002</v>
      </c>
      <c r="K84" s="12">
        <v>0.28809070556380001</v>
      </c>
      <c r="L84" s="12">
        <v>0.29947898400419998</v>
      </c>
      <c r="M84" s="12">
        <v>0.2883953678276</v>
      </c>
      <c r="N84" s="12">
        <v>0.25108846569670001</v>
      </c>
      <c r="O84" s="12">
        <v>0.32584775446519998</v>
      </c>
      <c r="P84" s="12">
        <v>0.40093072062430002</v>
      </c>
      <c r="Q84" s="12">
        <v>0.28316859573469999</v>
      </c>
      <c r="R84" s="12">
        <v>0.35231073047049999</v>
      </c>
      <c r="S84" s="12">
        <v>0.31979977923989999</v>
      </c>
      <c r="T84" s="12">
        <v>0.13394594406599999</v>
      </c>
      <c r="U84" s="12">
        <v>9.6150711100420005E-2</v>
      </c>
      <c r="V84" s="12">
        <v>0.17427774569580001</v>
      </c>
      <c r="W84" s="12">
        <v>0.45761004766629998</v>
      </c>
      <c r="X84" s="12">
        <v>0.31617270502099998</v>
      </c>
      <c r="Y84" s="12">
        <v>0.28116634570440002</v>
      </c>
      <c r="Z84" s="12">
        <v>0.1089658386455</v>
      </c>
      <c r="AA84" s="12">
        <v>0.1975201648388</v>
      </c>
      <c r="AB84" s="12">
        <v>0.16371796161919999</v>
      </c>
      <c r="AC84" s="12">
        <v>0.29766703102440001</v>
      </c>
      <c r="AD84" s="12">
        <v>0.3849571312058</v>
      </c>
      <c r="AE84" s="12">
        <v>0.29644068917540001</v>
      </c>
      <c r="AF84" s="12">
        <v>0.34919093344730001</v>
      </c>
      <c r="AG84" s="12">
        <v>0.27706606056779998</v>
      </c>
      <c r="AH84" s="12">
        <v>0.3924766348275</v>
      </c>
      <c r="AI84" s="12">
        <v>0.12147332276220001</v>
      </c>
      <c r="AJ84" s="12">
        <v>0.1497465901625</v>
      </c>
      <c r="AK84" s="12">
        <v>0.25187488925290002</v>
      </c>
      <c r="AL84" s="12">
        <v>0.2331370433969</v>
      </c>
      <c r="AM84" s="8"/>
    </row>
    <row r="85" spans="1:39" x14ac:dyDescent="0.2">
      <c r="A85" s="20"/>
      <c r="B85" s="20"/>
      <c r="C85" s="20"/>
      <c r="D85" s="13">
        <v>255</v>
      </c>
      <c r="E85" s="13">
        <v>47</v>
      </c>
      <c r="F85" s="13">
        <v>82</v>
      </c>
      <c r="G85" s="13">
        <v>65</v>
      </c>
      <c r="H85" s="13">
        <v>61</v>
      </c>
      <c r="I85" s="13">
        <v>25</v>
      </c>
      <c r="J85" s="13">
        <v>42</v>
      </c>
      <c r="K85" s="13">
        <v>34</v>
      </c>
      <c r="L85" s="13">
        <v>54</v>
      </c>
      <c r="M85" s="13">
        <v>81</v>
      </c>
      <c r="N85" s="13">
        <v>85</v>
      </c>
      <c r="O85" s="13">
        <v>157</v>
      </c>
      <c r="P85" s="13">
        <v>77</v>
      </c>
      <c r="Q85" s="13">
        <v>27</v>
      </c>
      <c r="R85" s="13">
        <v>47</v>
      </c>
      <c r="S85" s="13">
        <v>56</v>
      </c>
      <c r="T85" s="13">
        <v>21</v>
      </c>
      <c r="U85" s="13">
        <v>5</v>
      </c>
      <c r="V85" s="13">
        <v>22</v>
      </c>
      <c r="W85" s="13">
        <v>93</v>
      </c>
      <c r="X85" s="13">
        <v>69</v>
      </c>
      <c r="Y85" s="13">
        <v>41</v>
      </c>
      <c r="Z85" s="13">
        <v>23</v>
      </c>
      <c r="AA85" s="13">
        <v>16</v>
      </c>
      <c r="AB85" s="13">
        <v>1</v>
      </c>
      <c r="AC85" s="13">
        <v>111</v>
      </c>
      <c r="AD85" s="13">
        <v>33</v>
      </c>
      <c r="AE85" s="13">
        <v>6</v>
      </c>
      <c r="AF85" s="13">
        <v>16</v>
      </c>
      <c r="AG85" s="13">
        <v>14</v>
      </c>
      <c r="AH85" s="13">
        <v>5</v>
      </c>
      <c r="AI85" s="13">
        <v>1</v>
      </c>
      <c r="AJ85" s="13">
        <v>3</v>
      </c>
      <c r="AK85" s="13">
        <v>2</v>
      </c>
      <c r="AL85" s="13">
        <v>64</v>
      </c>
      <c r="AM85" s="8"/>
    </row>
    <row r="86" spans="1:39" x14ac:dyDescent="0.2">
      <c r="A86" s="20"/>
      <c r="B86" s="20"/>
      <c r="C86" s="20"/>
      <c r="D86" s="14" t="s">
        <v>83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5" t="s">
        <v>287</v>
      </c>
      <c r="Q86" s="14"/>
      <c r="R86" s="15" t="s">
        <v>111</v>
      </c>
      <c r="S86" s="15" t="s">
        <v>111</v>
      </c>
      <c r="T86" s="14"/>
      <c r="U86" s="14"/>
      <c r="V86" s="14"/>
      <c r="W86" s="15" t="s">
        <v>130</v>
      </c>
      <c r="X86" s="15" t="s">
        <v>91</v>
      </c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8"/>
    </row>
    <row r="87" spans="1:39" x14ac:dyDescent="0.2">
      <c r="A87" s="22"/>
      <c r="B87" s="22"/>
      <c r="C87" s="19" t="s">
        <v>29</v>
      </c>
      <c r="D87" s="12">
        <v>1</v>
      </c>
      <c r="E87" s="12">
        <v>1</v>
      </c>
      <c r="F87" s="12">
        <v>1</v>
      </c>
      <c r="G87" s="12">
        <v>1</v>
      </c>
      <c r="H87" s="12">
        <v>1</v>
      </c>
      <c r="I87" s="12">
        <v>1</v>
      </c>
      <c r="J87" s="12">
        <v>1</v>
      </c>
      <c r="K87" s="12">
        <v>1</v>
      </c>
      <c r="L87" s="12">
        <v>1</v>
      </c>
      <c r="M87" s="12">
        <v>1</v>
      </c>
      <c r="N87" s="12">
        <v>1</v>
      </c>
      <c r="O87" s="12">
        <v>1</v>
      </c>
      <c r="P87" s="12">
        <v>1</v>
      </c>
      <c r="Q87" s="12">
        <v>1</v>
      </c>
      <c r="R87" s="12">
        <v>1</v>
      </c>
      <c r="S87" s="12">
        <v>1</v>
      </c>
      <c r="T87" s="12">
        <v>1</v>
      </c>
      <c r="U87" s="12">
        <v>1</v>
      </c>
      <c r="V87" s="12">
        <v>1</v>
      </c>
      <c r="W87" s="12">
        <v>1</v>
      </c>
      <c r="X87" s="12">
        <v>1</v>
      </c>
      <c r="Y87" s="12">
        <v>1</v>
      </c>
      <c r="Z87" s="12">
        <v>1</v>
      </c>
      <c r="AA87" s="12">
        <v>1</v>
      </c>
      <c r="AB87" s="12">
        <v>1</v>
      </c>
      <c r="AC87" s="12">
        <v>1</v>
      </c>
      <c r="AD87" s="12">
        <v>1</v>
      </c>
      <c r="AE87" s="12">
        <v>1</v>
      </c>
      <c r="AF87" s="12">
        <v>1</v>
      </c>
      <c r="AG87" s="12">
        <v>1</v>
      </c>
      <c r="AH87" s="12">
        <v>1</v>
      </c>
      <c r="AI87" s="12">
        <v>1</v>
      </c>
      <c r="AJ87" s="12">
        <v>1</v>
      </c>
      <c r="AK87" s="12">
        <v>1</v>
      </c>
      <c r="AL87" s="12">
        <v>1</v>
      </c>
      <c r="AM87" s="8"/>
    </row>
    <row r="88" spans="1:39" x14ac:dyDescent="0.2">
      <c r="A88" s="20"/>
      <c r="B88" s="20"/>
      <c r="C88" s="20"/>
      <c r="D88" s="13">
        <v>915</v>
      </c>
      <c r="E88" s="13">
        <v>194</v>
      </c>
      <c r="F88" s="13">
        <v>256</v>
      </c>
      <c r="G88" s="13">
        <v>219</v>
      </c>
      <c r="H88" s="13">
        <v>246</v>
      </c>
      <c r="I88" s="13">
        <v>86</v>
      </c>
      <c r="J88" s="13">
        <v>136</v>
      </c>
      <c r="K88" s="13">
        <v>133</v>
      </c>
      <c r="L88" s="13">
        <v>190</v>
      </c>
      <c r="M88" s="13">
        <v>286</v>
      </c>
      <c r="N88" s="13">
        <v>362</v>
      </c>
      <c r="O88" s="13">
        <v>495</v>
      </c>
      <c r="P88" s="13">
        <v>231</v>
      </c>
      <c r="Q88" s="13">
        <v>98</v>
      </c>
      <c r="R88" s="13">
        <v>119</v>
      </c>
      <c r="S88" s="13">
        <v>202</v>
      </c>
      <c r="T88" s="13">
        <v>108</v>
      </c>
      <c r="U88" s="13">
        <v>34</v>
      </c>
      <c r="V88" s="13">
        <v>123</v>
      </c>
      <c r="W88" s="13">
        <v>225</v>
      </c>
      <c r="X88" s="13">
        <v>247</v>
      </c>
      <c r="Y88" s="13">
        <v>145</v>
      </c>
      <c r="Z88" s="13">
        <v>169</v>
      </c>
      <c r="AA88" s="13">
        <v>67</v>
      </c>
      <c r="AB88" s="13">
        <v>11</v>
      </c>
      <c r="AC88" s="13">
        <v>377</v>
      </c>
      <c r="AD88" s="13">
        <v>97</v>
      </c>
      <c r="AE88" s="13">
        <v>19</v>
      </c>
      <c r="AF88" s="13">
        <v>43</v>
      </c>
      <c r="AG88" s="13">
        <v>59</v>
      </c>
      <c r="AH88" s="13">
        <v>19</v>
      </c>
      <c r="AI88" s="13">
        <v>4</v>
      </c>
      <c r="AJ88" s="13">
        <v>13</v>
      </c>
      <c r="AK88" s="13">
        <v>5</v>
      </c>
      <c r="AL88" s="13">
        <v>279</v>
      </c>
      <c r="AM88" s="8"/>
    </row>
    <row r="89" spans="1:39" x14ac:dyDescent="0.2">
      <c r="A89" s="20"/>
      <c r="B89" s="20"/>
      <c r="C89" s="20"/>
      <c r="D89" s="14" t="s">
        <v>83</v>
      </c>
      <c r="E89" s="14" t="s">
        <v>83</v>
      </c>
      <c r="F89" s="14" t="s">
        <v>83</v>
      </c>
      <c r="G89" s="14" t="s">
        <v>83</v>
      </c>
      <c r="H89" s="14" t="s">
        <v>83</v>
      </c>
      <c r="I89" s="14" t="s">
        <v>83</v>
      </c>
      <c r="J89" s="14" t="s">
        <v>83</v>
      </c>
      <c r="K89" s="14" t="s">
        <v>83</v>
      </c>
      <c r="L89" s="14" t="s">
        <v>83</v>
      </c>
      <c r="M89" s="14" t="s">
        <v>83</v>
      </c>
      <c r="N89" s="14" t="s">
        <v>83</v>
      </c>
      <c r="O89" s="14" t="s">
        <v>83</v>
      </c>
      <c r="P89" s="14" t="s">
        <v>83</v>
      </c>
      <c r="Q89" s="14" t="s">
        <v>83</v>
      </c>
      <c r="R89" s="14" t="s">
        <v>83</v>
      </c>
      <c r="S89" s="14" t="s">
        <v>83</v>
      </c>
      <c r="T89" s="14" t="s">
        <v>83</v>
      </c>
      <c r="U89" s="14" t="s">
        <v>83</v>
      </c>
      <c r="V89" s="14" t="s">
        <v>83</v>
      </c>
      <c r="W89" s="14" t="s">
        <v>83</v>
      </c>
      <c r="X89" s="14" t="s">
        <v>83</v>
      </c>
      <c r="Y89" s="14" t="s">
        <v>83</v>
      </c>
      <c r="Z89" s="14" t="s">
        <v>83</v>
      </c>
      <c r="AA89" s="14" t="s">
        <v>83</v>
      </c>
      <c r="AB89" s="14" t="s">
        <v>83</v>
      </c>
      <c r="AC89" s="14" t="s">
        <v>83</v>
      </c>
      <c r="AD89" s="14" t="s">
        <v>83</v>
      </c>
      <c r="AE89" s="14" t="s">
        <v>83</v>
      </c>
      <c r="AF89" s="14" t="s">
        <v>83</v>
      </c>
      <c r="AG89" s="14" t="s">
        <v>83</v>
      </c>
      <c r="AH89" s="14" t="s">
        <v>83</v>
      </c>
      <c r="AI89" s="14" t="s">
        <v>83</v>
      </c>
      <c r="AJ89" s="14" t="s">
        <v>83</v>
      </c>
      <c r="AK89" s="14" t="s">
        <v>83</v>
      </c>
      <c r="AL89" s="14" t="s">
        <v>83</v>
      </c>
      <c r="AM89" s="8"/>
    </row>
    <row r="90" spans="1:39" x14ac:dyDescent="0.2">
      <c r="A90" s="16" t="s">
        <v>288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</row>
    <row r="91" spans="1:39" x14ac:dyDescent="0.2">
      <c r="A91" s="18" t="s">
        <v>103</v>
      </c>
    </row>
  </sheetData>
  <mergeCells count="45">
    <mergeCell ref="C84:C86"/>
    <mergeCell ref="C87:C89"/>
    <mergeCell ref="B6:B17"/>
    <mergeCell ref="B18:B29"/>
    <mergeCell ref="B30:B41"/>
    <mergeCell ref="B42:B53"/>
    <mergeCell ref="B54:B65"/>
    <mergeCell ref="B66:B77"/>
    <mergeCell ref="B78:B89"/>
    <mergeCell ref="C69:C71"/>
    <mergeCell ref="C72:C74"/>
    <mergeCell ref="C75:C77"/>
    <mergeCell ref="C78:C80"/>
    <mergeCell ref="C81:C83"/>
    <mergeCell ref="C54:C56"/>
    <mergeCell ref="C57:C59"/>
    <mergeCell ref="C60:C62"/>
    <mergeCell ref="C63:C65"/>
    <mergeCell ref="C66:C68"/>
    <mergeCell ref="C39:C41"/>
    <mergeCell ref="C42:C44"/>
    <mergeCell ref="C45:C47"/>
    <mergeCell ref="C48:C50"/>
    <mergeCell ref="C51:C53"/>
    <mergeCell ref="C24:C26"/>
    <mergeCell ref="C27:C29"/>
    <mergeCell ref="C30:C32"/>
    <mergeCell ref="C33:C35"/>
    <mergeCell ref="C36:C38"/>
    <mergeCell ref="AC3:AL3"/>
    <mergeCell ref="AI2:AK2"/>
    <mergeCell ref="A2:D2"/>
    <mergeCell ref="A3:C5"/>
    <mergeCell ref="C6:C8"/>
    <mergeCell ref="A6:A89"/>
    <mergeCell ref="E3:H3"/>
    <mergeCell ref="I3:M3"/>
    <mergeCell ref="N3:O3"/>
    <mergeCell ref="P3:V3"/>
    <mergeCell ref="W3:AB3"/>
    <mergeCell ref="C9:C11"/>
    <mergeCell ref="C12:C14"/>
    <mergeCell ref="C15:C17"/>
    <mergeCell ref="C18:C20"/>
    <mergeCell ref="C21:C23"/>
  </mergeCells>
  <hyperlinks>
    <hyperlink ref="A1" location="'TOC'!A1:A1" display="Back to TOC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67"/>
  <sheetViews>
    <sheetView workbookViewId="0">
      <pane xSplit="3" ySplit="5" topLeftCell="D6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baseColWidth="10" defaultColWidth="8.83203125" defaultRowHeight="15" x14ac:dyDescent="0.2"/>
  <cols>
    <col min="1" max="1" width="50" style="1" customWidth="1"/>
    <col min="2" max="2" width="25" style="2" bestFit="1" customWidth="1"/>
    <col min="3" max="3" width="19.5" style="2" bestFit="1" customWidth="1"/>
    <col min="4" max="38" width="12.6640625" style="2" customWidth="1"/>
  </cols>
  <sheetData>
    <row r="1" spans="1:39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8"/>
    </row>
    <row r="2" spans="1:39" ht="36" customHeight="1" x14ac:dyDescent="0.2">
      <c r="A2" s="26" t="s">
        <v>289</v>
      </c>
      <c r="B2" s="24"/>
      <c r="C2" s="24"/>
      <c r="D2" s="24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10"/>
      <c r="AM2" s="8"/>
    </row>
    <row r="3" spans="1:39" ht="37" customHeight="1" x14ac:dyDescent="0.2">
      <c r="A3" s="27"/>
      <c r="B3" s="24"/>
      <c r="C3" s="24"/>
      <c r="D3" s="11" t="s">
        <v>29</v>
      </c>
      <c r="E3" s="23" t="s">
        <v>30</v>
      </c>
      <c r="F3" s="24"/>
      <c r="G3" s="24"/>
      <c r="H3" s="24"/>
      <c r="I3" s="23" t="s">
        <v>31</v>
      </c>
      <c r="J3" s="24"/>
      <c r="K3" s="24"/>
      <c r="L3" s="24"/>
      <c r="M3" s="24"/>
      <c r="N3" s="23" t="s">
        <v>32</v>
      </c>
      <c r="O3" s="24"/>
      <c r="P3" s="23" t="s">
        <v>33</v>
      </c>
      <c r="Q3" s="24"/>
      <c r="R3" s="24"/>
      <c r="S3" s="24"/>
      <c r="T3" s="24"/>
      <c r="U3" s="24"/>
      <c r="V3" s="24"/>
      <c r="W3" s="23" t="s">
        <v>34</v>
      </c>
      <c r="X3" s="24"/>
      <c r="Y3" s="24"/>
      <c r="Z3" s="24"/>
      <c r="AA3" s="24"/>
      <c r="AB3" s="24"/>
      <c r="AC3" s="23" t="s">
        <v>35</v>
      </c>
      <c r="AD3" s="24"/>
      <c r="AE3" s="24"/>
      <c r="AF3" s="24"/>
      <c r="AG3" s="24"/>
      <c r="AH3" s="24"/>
      <c r="AI3" s="24"/>
      <c r="AJ3" s="24"/>
      <c r="AK3" s="24"/>
      <c r="AL3" s="24"/>
      <c r="AM3" s="8"/>
    </row>
    <row r="4" spans="1:39" ht="16" customHeight="1" x14ac:dyDescent="0.2">
      <c r="A4" s="28"/>
      <c r="B4" s="24"/>
      <c r="C4" s="24"/>
      <c r="D4" s="9" t="s">
        <v>36</v>
      </c>
      <c r="E4" s="9" t="s">
        <v>36</v>
      </c>
      <c r="F4" s="9" t="s">
        <v>37</v>
      </c>
      <c r="G4" s="9" t="s">
        <v>38</v>
      </c>
      <c r="H4" s="9" t="s">
        <v>39</v>
      </c>
      <c r="I4" s="9" t="s">
        <v>36</v>
      </c>
      <c r="J4" s="9" t="s">
        <v>37</v>
      </c>
      <c r="K4" s="9" t="s">
        <v>38</v>
      </c>
      <c r="L4" s="9" t="s">
        <v>39</v>
      </c>
      <c r="M4" s="9" t="s">
        <v>40</v>
      </c>
      <c r="N4" s="9" t="s">
        <v>36</v>
      </c>
      <c r="O4" s="9" t="s">
        <v>37</v>
      </c>
      <c r="P4" s="9" t="s">
        <v>36</v>
      </c>
      <c r="Q4" s="9" t="s">
        <v>37</v>
      </c>
      <c r="R4" s="9" t="s">
        <v>38</v>
      </c>
      <c r="S4" s="9" t="s">
        <v>39</v>
      </c>
      <c r="T4" s="9" t="s">
        <v>40</v>
      </c>
      <c r="U4" s="9" t="s">
        <v>41</v>
      </c>
      <c r="V4" s="9" t="s">
        <v>42</v>
      </c>
      <c r="W4" s="9" t="s">
        <v>36</v>
      </c>
      <c r="X4" s="9" t="s">
        <v>37</v>
      </c>
      <c r="Y4" s="9" t="s">
        <v>38</v>
      </c>
      <c r="Z4" s="9" t="s">
        <v>39</v>
      </c>
      <c r="AA4" s="9" t="s">
        <v>40</v>
      </c>
      <c r="AB4" s="9" t="s">
        <v>41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40</v>
      </c>
      <c r="AH4" s="9" t="s">
        <v>41</v>
      </c>
      <c r="AI4" s="9" t="s">
        <v>42</v>
      </c>
      <c r="AJ4" s="9" t="s">
        <v>43</v>
      </c>
      <c r="AK4" s="9" t="s">
        <v>44</v>
      </c>
      <c r="AL4" s="9" t="s">
        <v>45</v>
      </c>
      <c r="AM4" s="8"/>
    </row>
    <row r="5" spans="1:39" ht="25" x14ac:dyDescent="0.2">
      <c r="A5" s="28"/>
      <c r="B5" s="24"/>
      <c r="C5" s="24"/>
      <c r="D5" s="11" t="s">
        <v>46</v>
      </c>
      <c r="E5" s="11" t="s">
        <v>47</v>
      </c>
      <c r="F5" s="11" t="s">
        <v>48</v>
      </c>
      <c r="G5" s="11" t="s">
        <v>49</v>
      </c>
      <c r="H5" s="11" t="s">
        <v>50</v>
      </c>
      <c r="I5" s="11" t="s">
        <v>51</v>
      </c>
      <c r="J5" s="11" t="s">
        <v>52</v>
      </c>
      <c r="K5" s="11" t="s">
        <v>53</v>
      </c>
      <c r="L5" s="11" t="s">
        <v>54</v>
      </c>
      <c r="M5" s="11" t="s">
        <v>55</v>
      </c>
      <c r="N5" s="11" t="s">
        <v>56</v>
      </c>
      <c r="O5" s="11" t="s">
        <v>57</v>
      </c>
      <c r="P5" s="11" t="s">
        <v>58</v>
      </c>
      <c r="Q5" s="11" t="s">
        <v>59</v>
      </c>
      <c r="R5" s="11" t="s">
        <v>60</v>
      </c>
      <c r="S5" s="11" t="s">
        <v>61</v>
      </c>
      <c r="T5" s="11" t="s">
        <v>62</v>
      </c>
      <c r="U5" s="11" t="s">
        <v>63</v>
      </c>
      <c r="V5" s="11" t="s">
        <v>64</v>
      </c>
      <c r="W5" s="11" t="s">
        <v>65</v>
      </c>
      <c r="X5" s="11" t="s">
        <v>66</v>
      </c>
      <c r="Y5" s="11" t="s">
        <v>67</v>
      </c>
      <c r="Z5" s="11" t="s">
        <v>68</v>
      </c>
      <c r="AA5" s="11" t="s">
        <v>69</v>
      </c>
      <c r="AB5" s="11" t="s">
        <v>70</v>
      </c>
      <c r="AC5" s="11" t="s">
        <v>71</v>
      </c>
      <c r="AD5" s="11" t="s">
        <v>72</v>
      </c>
      <c r="AE5" s="11" t="s">
        <v>73</v>
      </c>
      <c r="AF5" s="11" t="s">
        <v>74</v>
      </c>
      <c r="AG5" s="11" t="s">
        <v>75</v>
      </c>
      <c r="AH5" s="11" t="s">
        <v>76</v>
      </c>
      <c r="AI5" s="11" t="s">
        <v>77</v>
      </c>
      <c r="AJ5" s="11" t="s">
        <v>78</v>
      </c>
      <c r="AK5" s="11" t="s">
        <v>79</v>
      </c>
      <c r="AL5" s="11" t="s">
        <v>80</v>
      </c>
      <c r="AM5" s="8"/>
    </row>
    <row r="6" spans="1:39" x14ac:dyDescent="0.2">
      <c r="A6" s="21" t="s">
        <v>290</v>
      </c>
      <c r="B6" s="19" t="s">
        <v>291</v>
      </c>
      <c r="C6" s="19" t="s">
        <v>292</v>
      </c>
      <c r="D6" s="12">
        <v>0.37960138562290002</v>
      </c>
      <c r="E6" s="12">
        <v>0.34023322187310001</v>
      </c>
      <c r="F6" s="12">
        <v>0.4163083152655</v>
      </c>
      <c r="G6" s="12">
        <v>0.41770593371499998</v>
      </c>
      <c r="H6" s="12">
        <v>0.33733645755429997</v>
      </c>
      <c r="I6" s="12">
        <v>0.31884576870980003</v>
      </c>
      <c r="J6" s="12">
        <v>0.30925420774779999</v>
      </c>
      <c r="K6" s="12">
        <v>0.48535991856049998</v>
      </c>
      <c r="L6" s="12">
        <v>0.40581243500550002</v>
      </c>
      <c r="M6" s="12">
        <v>0.41480836495700002</v>
      </c>
      <c r="N6" s="12">
        <v>0.3013112506956</v>
      </c>
      <c r="O6" s="12">
        <v>0.44554558366620001</v>
      </c>
      <c r="P6" s="12">
        <v>0.60139896848450003</v>
      </c>
      <c r="Q6" s="12">
        <v>0.37016578376249998</v>
      </c>
      <c r="R6" s="12">
        <v>0.52556782964530002</v>
      </c>
      <c r="S6" s="12">
        <v>0.3816391817209</v>
      </c>
      <c r="T6" s="12">
        <v>0.12898343272650001</v>
      </c>
      <c r="U6" s="12">
        <v>0.33383666480360003</v>
      </c>
      <c r="V6" s="12">
        <v>8.3245440384470001E-2</v>
      </c>
      <c r="W6" s="12">
        <v>0.65433277256370004</v>
      </c>
      <c r="X6" s="12">
        <v>0.43132619489649998</v>
      </c>
      <c r="Y6" s="12">
        <v>0.308201642833</v>
      </c>
      <c r="Z6" s="12">
        <v>0.1621936403141</v>
      </c>
      <c r="AA6" s="12">
        <v>5.0245116713690002E-2</v>
      </c>
      <c r="AB6" s="12">
        <v>0.59895639566840009</v>
      </c>
      <c r="AC6" s="12">
        <v>0.44576485896360002</v>
      </c>
      <c r="AD6" s="12">
        <v>0.35344667175060002</v>
      </c>
      <c r="AE6" s="12">
        <v>0.31775880401869999</v>
      </c>
      <c r="AF6" s="12">
        <v>0.4155974196785</v>
      </c>
      <c r="AG6" s="12">
        <v>0.33583076960090003</v>
      </c>
      <c r="AH6" s="12">
        <v>0.66420446831359992</v>
      </c>
      <c r="AI6" s="12">
        <v>0.10121480885170001</v>
      </c>
      <c r="AJ6" s="12">
        <v>0.13524210840379999</v>
      </c>
      <c r="AK6" s="12">
        <v>0.1957655026996</v>
      </c>
      <c r="AL6" s="12">
        <v>0.3086273938736</v>
      </c>
      <c r="AM6" s="8"/>
    </row>
    <row r="7" spans="1:39" x14ac:dyDescent="0.2">
      <c r="A7" s="28"/>
      <c r="B7" s="20"/>
      <c r="C7" s="20"/>
      <c r="D7" s="13">
        <v>366</v>
      </c>
      <c r="E7" s="13">
        <v>75</v>
      </c>
      <c r="F7" s="13">
        <v>105</v>
      </c>
      <c r="G7" s="13">
        <v>95</v>
      </c>
      <c r="H7" s="13">
        <v>91</v>
      </c>
      <c r="I7" s="13">
        <v>27</v>
      </c>
      <c r="J7" s="13">
        <v>48</v>
      </c>
      <c r="K7" s="13">
        <v>58</v>
      </c>
      <c r="L7" s="13">
        <v>77</v>
      </c>
      <c r="M7" s="13">
        <v>124</v>
      </c>
      <c r="N7" s="13">
        <v>114</v>
      </c>
      <c r="O7" s="13">
        <v>229</v>
      </c>
      <c r="P7" s="13">
        <v>138</v>
      </c>
      <c r="Q7" s="13">
        <v>40</v>
      </c>
      <c r="R7" s="13">
        <v>73</v>
      </c>
      <c r="S7" s="13">
        <v>86</v>
      </c>
      <c r="T7" s="13">
        <v>10</v>
      </c>
      <c r="U7" s="13">
        <v>7</v>
      </c>
      <c r="V7" s="13">
        <v>12</v>
      </c>
      <c r="W7" s="13">
        <v>151</v>
      </c>
      <c r="X7" s="13">
        <v>115</v>
      </c>
      <c r="Y7" s="13">
        <v>46</v>
      </c>
      <c r="Z7" s="13">
        <v>25</v>
      </c>
      <c r="AA7" s="13">
        <v>4</v>
      </c>
      <c r="AB7" s="13">
        <v>7</v>
      </c>
      <c r="AC7" s="13">
        <v>188</v>
      </c>
      <c r="AD7" s="13">
        <v>42</v>
      </c>
      <c r="AE7" s="13">
        <v>5</v>
      </c>
      <c r="AF7" s="13">
        <v>18</v>
      </c>
      <c r="AG7" s="13">
        <v>16</v>
      </c>
      <c r="AH7" s="13">
        <v>10</v>
      </c>
      <c r="AI7" s="13">
        <v>1</v>
      </c>
      <c r="AJ7" s="13">
        <v>3</v>
      </c>
      <c r="AK7" s="13">
        <v>1</v>
      </c>
      <c r="AL7" s="13">
        <v>82</v>
      </c>
      <c r="AM7" s="8"/>
    </row>
    <row r="8" spans="1:39" x14ac:dyDescent="0.2">
      <c r="A8" s="28"/>
      <c r="B8" s="20"/>
      <c r="C8" s="20"/>
      <c r="D8" s="14" t="s">
        <v>83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5" t="s">
        <v>85</v>
      </c>
      <c r="P8" s="15" t="s">
        <v>152</v>
      </c>
      <c r="Q8" s="15" t="s">
        <v>141</v>
      </c>
      <c r="R8" s="15" t="s">
        <v>125</v>
      </c>
      <c r="S8" s="15" t="s">
        <v>124</v>
      </c>
      <c r="T8" s="14"/>
      <c r="U8" s="14"/>
      <c r="V8" s="14"/>
      <c r="W8" s="15" t="s">
        <v>293</v>
      </c>
      <c r="X8" s="15" t="s">
        <v>109</v>
      </c>
      <c r="Y8" s="15" t="s">
        <v>111</v>
      </c>
      <c r="Z8" s="14"/>
      <c r="AA8" s="14"/>
      <c r="AB8" s="15" t="s">
        <v>109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8"/>
    </row>
    <row r="9" spans="1:39" x14ac:dyDescent="0.2">
      <c r="A9" s="22"/>
      <c r="B9" s="22"/>
      <c r="C9" s="19" t="s">
        <v>294</v>
      </c>
      <c r="D9" s="12">
        <v>0.43500352875859999</v>
      </c>
      <c r="E9" s="12">
        <v>0.48308075688270002</v>
      </c>
      <c r="F9" s="12">
        <v>0.36457357445659999</v>
      </c>
      <c r="G9" s="12">
        <v>0.46054347736319989</v>
      </c>
      <c r="H9" s="12">
        <v>0.44818205981530002</v>
      </c>
      <c r="I9" s="12">
        <v>0.4602769402461</v>
      </c>
      <c r="J9" s="12">
        <v>0.51932469052880004</v>
      </c>
      <c r="K9" s="12">
        <v>0.36311995753740001</v>
      </c>
      <c r="L9" s="12">
        <v>0.38875885777169999</v>
      </c>
      <c r="M9" s="12">
        <v>0.43498771112829998</v>
      </c>
      <c r="N9" s="12">
        <v>0.47946785960999999</v>
      </c>
      <c r="O9" s="12">
        <v>0.40301493769309998</v>
      </c>
      <c r="P9" s="12">
        <v>0.36268606933730002</v>
      </c>
      <c r="Q9" s="12">
        <v>0.47337508318350002</v>
      </c>
      <c r="R9" s="12">
        <v>0.40987959695670001</v>
      </c>
      <c r="S9" s="12">
        <v>0.45676271879579999</v>
      </c>
      <c r="T9" s="12">
        <v>0.54630316396870005</v>
      </c>
      <c r="U9" s="12">
        <v>0.30776091506570002</v>
      </c>
      <c r="V9" s="12">
        <v>0.45912435211300001</v>
      </c>
      <c r="W9" s="12">
        <v>0.28076357379299999</v>
      </c>
      <c r="X9" s="12">
        <v>0.48260762729559997</v>
      </c>
      <c r="Y9" s="12">
        <v>0.51719614256349999</v>
      </c>
      <c r="Z9" s="12">
        <v>0.55121274319250002</v>
      </c>
      <c r="AA9" s="12">
        <v>0.34012381309829998</v>
      </c>
      <c r="AB9" s="12">
        <v>0.19995041169729999</v>
      </c>
      <c r="AC9" s="12">
        <v>0.44317182591609999</v>
      </c>
      <c r="AD9" s="12">
        <v>0.47377541243330001</v>
      </c>
      <c r="AE9" s="12">
        <v>0.45659848213240001</v>
      </c>
      <c r="AF9" s="12">
        <v>0.40398307000470002</v>
      </c>
      <c r="AG9" s="12">
        <v>0.51040379224449994</v>
      </c>
      <c r="AH9" s="12">
        <v>0.2368719979626</v>
      </c>
      <c r="AI9" s="12">
        <v>0.67186667866220007</v>
      </c>
      <c r="AJ9" s="12">
        <v>0.70173621896940008</v>
      </c>
      <c r="AK9" s="12">
        <v>0.33537077548029998</v>
      </c>
      <c r="AL9" s="12">
        <v>0.38911811262910001</v>
      </c>
      <c r="AM9" s="8"/>
    </row>
    <row r="10" spans="1:39" x14ac:dyDescent="0.2">
      <c r="A10" s="28"/>
      <c r="B10" s="20"/>
      <c r="C10" s="20"/>
      <c r="D10" s="13">
        <v>379</v>
      </c>
      <c r="E10" s="13">
        <v>88</v>
      </c>
      <c r="F10" s="13">
        <v>94</v>
      </c>
      <c r="G10" s="13">
        <v>94</v>
      </c>
      <c r="H10" s="13">
        <v>103</v>
      </c>
      <c r="I10" s="13">
        <v>34</v>
      </c>
      <c r="J10" s="13">
        <v>62</v>
      </c>
      <c r="K10" s="13">
        <v>52</v>
      </c>
      <c r="L10" s="13">
        <v>73</v>
      </c>
      <c r="M10" s="13">
        <v>125</v>
      </c>
      <c r="N10" s="13">
        <v>166</v>
      </c>
      <c r="O10" s="13">
        <v>191</v>
      </c>
      <c r="P10" s="13">
        <v>86</v>
      </c>
      <c r="Q10" s="13">
        <v>46</v>
      </c>
      <c r="R10" s="13">
        <v>40</v>
      </c>
      <c r="S10" s="13">
        <v>82</v>
      </c>
      <c r="T10" s="13">
        <v>64</v>
      </c>
      <c r="U10" s="13">
        <v>14</v>
      </c>
      <c r="V10" s="13">
        <v>47</v>
      </c>
      <c r="W10" s="13">
        <v>68</v>
      </c>
      <c r="X10" s="13">
        <v>112</v>
      </c>
      <c r="Y10" s="13">
        <v>72</v>
      </c>
      <c r="Z10" s="13">
        <v>86</v>
      </c>
      <c r="AA10" s="13">
        <v>19</v>
      </c>
      <c r="AB10" s="13">
        <v>2</v>
      </c>
      <c r="AC10" s="13">
        <v>154</v>
      </c>
      <c r="AD10" s="13">
        <v>39</v>
      </c>
      <c r="AE10" s="13">
        <v>9</v>
      </c>
      <c r="AF10" s="13">
        <v>20</v>
      </c>
      <c r="AG10" s="13">
        <v>32</v>
      </c>
      <c r="AH10" s="13">
        <v>6</v>
      </c>
      <c r="AI10" s="13">
        <v>1</v>
      </c>
      <c r="AJ10" s="13">
        <v>5</v>
      </c>
      <c r="AK10" s="13">
        <v>1</v>
      </c>
      <c r="AL10" s="13">
        <v>112</v>
      </c>
      <c r="AM10" s="8"/>
    </row>
    <row r="11" spans="1:39" x14ac:dyDescent="0.2">
      <c r="A11" s="28"/>
      <c r="B11" s="20"/>
      <c r="C11" s="20"/>
      <c r="D11" s="14" t="s">
        <v>83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 t="s">
        <v>85</v>
      </c>
      <c r="Y11" s="15" t="s">
        <v>85</v>
      </c>
      <c r="Z11" s="15" t="s">
        <v>85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8"/>
    </row>
    <row r="12" spans="1:39" x14ac:dyDescent="0.2">
      <c r="A12" s="22"/>
      <c r="B12" s="22"/>
      <c r="C12" s="19" t="s">
        <v>295</v>
      </c>
      <c r="D12" s="12">
        <v>0.1402106521649</v>
      </c>
      <c r="E12" s="12">
        <v>0.11155786935250001</v>
      </c>
      <c r="F12" s="12">
        <v>0.17444821405470001</v>
      </c>
      <c r="G12" s="12">
        <v>9.0782784823109988E-2</v>
      </c>
      <c r="H12" s="12">
        <v>0.17130340741460001</v>
      </c>
      <c r="I12" s="12">
        <v>0.1642839652426</v>
      </c>
      <c r="J12" s="12">
        <v>0.13262843497490001</v>
      </c>
      <c r="K12" s="12">
        <v>0.12523692142189999</v>
      </c>
      <c r="L12" s="12">
        <v>0.1652198592412</v>
      </c>
      <c r="M12" s="12">
        <v>0.1136606071588</v>
      </c>
      <c r="N12" s="12">
        <v>0.16179822101479999</v>
      </c>
      <c r="O12" s="12">
        <v>0.1176321207416</v>
      </c>
      <c r="P12" s="12">
        <v>3.4337654914109998E-2</v>
      </c>
      <c r="Q12" s="12">
        <v>0.1018053646848</v>
      </c>
      <c r="R12" s="12">
        <v>5.886499762834E-2</v>
      </c>
      <c r="S12" s="12">
        <v>0.12749277175599999</v>
      </c>
      <c r="T12" s="12">
        <v>0.29309847699160002</v>
      </c>
      <c r="U12" s="12">
        <v>0.2016065640727</v>
      </c>
      <c r="V12" s="12">
        <v>0.30549476851099999</v>
      </c>
      <c r="W12" s="12">
        <v>5.5486207217439999E-2</v>
      </c>
      <c r="X12" s="12">
        <v>6.001267996799E-2</v>
      </c>
      <c r="Y12" s="12">
        <v>0.13879862640060001</v>
      </c>
      <c r="Z12" s="12">
        <v>0.23149903717180001</v>
      </c>
      <c r="AA12" s="12">
        <v>0.40943374337540001</v>
      </c>
      <c r="AB12" s="12">
        <v>0.1586470775769</v>
      </c>
      <c r="AC12" s="12">
        <v>7.9319648813829996E-2</v>
      </c>
      <c r="AD12" s="12">
        <v>0.16653904830499999</v>
      </c>
      <c r="AE12" s="12">
        <v>0.2256427138489</v>
      </c>
      <c r="AF12" s="12">
        <v>0.16466554546539999</v>
      </c>
      <c r="AG12" s="12">
        <v>0.13218282045490001</v>
      </c>
      <c r="AH12" s="12">
        <v>6.5791208391839995E-2</v>
      </c>
      <c r="AI12" s="12">
        <v>0.22691851248610001</v>
      </c>
      <c r="AJ12" s="12">
        <v>4.8457387477549997E-2</v>
      </c>
      <c r="AK12" s="12">
        <v>0</v>
      </c>
      <c r="AL12" s="12">
        <v>0.218341337567</v>
      </c>
      <c r="AM12" s="8"/>
    </row>
    <row r="13" spans="1:39" x14ac:dyDescent="0.2">
      <c r="A13" s="28"/>
      <c r="B13" s="20"/>
      <c r="C13" s="20"/>
      <c r="D13" s="13">
        <v>126</v>
      </c>
      <c r="E13" s="13">
        <v>20</v>
      </c>
      <c r="F13" s="13">
        <v>44</v>
      </c>
      <c r="G13" s="13">
        <v>23</v>
      </c>
      <c r="H13" s="13">
        <v>39</v>
      </c>
      <c r="I13" s="13">
        <v>20</v>
      </c>
      <c r="J13" s="13">
        <v>20</v>
      </c>
      <c r="K13" s="13">
        <v>19</v>
      </c>
      <c r="L13" s="13">
        <v>29</v>
      </c>
      <c r="M13" s="13">
        <v>27</v>
      </c>
      <c r="N13" s="13">
        <v>60</v>
      </c>
      <c r="O13" s="13">
        <v>56</v>
      </c>
      <c r="P13" s="13">
        <v>6</v>
      </c>
      <c r="Q13" s="13">
        <v>9</v>
      </c>
      <c r="R13" s="13">
        <v>8</v>
      </c>
      <c r="S13" s="13">
        <v>25</v>
      </c>
      <c r="T13" s="13">
        <v>29</v>
      </c>
      <c r="U13" s="13">
        <v>8</v>
      </c>
      <c r="V13" s="13">
        <v>41</v>
      </c>
      <c r="W13" s="13">
        <v>8</v>
      </c>
      <c r="X13" s="13">
        <v>14</v>
      </c>
      <c r="Y13" s="13">
        <v>21</v>
      </c>
      <c r="Z13" s="13">
        <v>43</v>
      </c>
      <c r="AA13" s="13">
        <v>29</v>
      </c>
      <c r="AB13" s="13">
        <v>2</v>
      </c>
      <c r="AC13" s="13">
        <v>26</v>
      </c>
      <c r="AD13" s="13">
        <v>16</v>
      </c>
      <c r="AE13" s="13">
        <v>5</v>
      </c>
      <c r="AF13" s="13">
        <v>4</v>
      </c>
      <c r="AG13" s="13">
        <v>9</v>
      </c>
      <c r="AH13" s="13">
        <v>2</v>
      </c>
      <c r="AI13" s="13">
        <v>2</v>
      </c>
      <c r="AJ13" s="13">
        <v>2</v>
      </c>
      <c r="AK13" s="13">
        <v>0</v>
      </c>
      <c r="AL13" s="13">
        <v>60</v>
      </c>
      <c r="AM13" s="8"/>
    </row>
    <row r="14" spans="1:39" x14ac:dyDescent="0.2">
      <c r="A14" s="28"/>
      <c r="B14" s="20"/>
      <c r="C14" s="20"/>
      <c r="D14" s="14" t="s">
        <v>83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 t="s">
        <v>96</v>
      </c>
      <c r="U14" s="14"/>
      <c r="V14" s="15" t="s">
        <v>296</v>
      </c>
      <c r="W14" s="14"/>
      <c r="X14" s="14"/>
      <c r="Y14" s="14"/>
      <c r="Z14" s="15" t="s">
        <v>182</v>
      </c>
      <c r="AA14" s="15" t="s">
        <v>117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5" t="s">
        <v>85</v>
      </c>
      <c r="AM14" s="8"/>
    </row>
    <row r="15" spans="1:39" x14ac:dyDescent="0.2">
      <c r="A15" s="22"/>
      <c r="B15" s="22"/>
      <c r="C15" s="19" t="s">
        <v>297</v>
      </c>
      <c r="D15" s="12">
        <v>4.5184433453580003E-2</v>
      </c>
      <c r="E15" s="12">
        <v>6.5128151891599997E-2</v>
      </c>
      <c r="F15" s="12">
        <v>4.4669896223150013E-2</v>
      </c>
      <c r="G15" s="12">
        <v>3.096780409874E-2</v>
      </c>
      <c r="H15" s="12">
        <v>4.3178075215830003E-2</v>
      </c>
      <c r="I15" s="12">
        <v>5.6593325801450003E-2</v>
      </c>
      <c r="J15" s="12">
        <v>3.8792666748469998E-2</v>
      </c>
      <c r="K15" s="12">
        <v>2.6283202480290001E-2</v>
      </c>
      <c r="L15" s="12">
        <v>4.0208847981639997E-2</v>
      </c>
      <c r="M15" s="12">
        <v>3.6543316755859999E-2</v>
      </c>
      <c r="N15" s="12">
        <v>5.7422668679550003E-2</v>
      </c>
      <c r="O15" s="12">
        <v>3.3807357899109998E-2</v>
      </c>
      <c r="P15" s="12">
        <v>1.5773072640649999E-3</v>
      </c>
      <c r="Q15" s="12">
        <v>5.465376836922E-2</v>
      </c>
      <c r="R15" s="12">
        <v>5.6875757697089999E-3</v>
      </c>
      <c r="S15" s="12">
        <v>3.4105327727300003E-2</v>
      </c>
      <c r="T15" s="12">
        <v>3.161492631322E-2</v>
      </c>
      <c r="U15" s="12">
        <v>0.15679585605810001</v>
      </c>
      <c r="V15" s="12">
        <v>0.15213543899160001</v>
      </c>
      <c r="W15" s="12">
        <v>9.4174464258200002E-3</v>
      </c>
      <c r="X15" s="12">
        <v>2.6053497839859999E-2</v>
      </c>
      <c r="Y15" s="12">
        <v>3.5803588202989997E-2</v>
      </c>
      <c r="Z15" s="12">
        <v>5.5094579321650003E-2</v>
      </c>
      <c r="AA15" s="12">
        <v>0.2001973268126</v>
      </c>
      <c r="AB15" s="12">
        <v>4.2446115057359998E-2</v>
      </c>
      <c r="AC15" s="12">
        <v>3.174366630653E-2</v>
      </c>
      <c r="AD15" s="12">
        <v>6.2388675110600002E-3</v>
      </c>
      <c r="AE15" s="12">
        <v>0</v>
      </c>
      <c r="AF15" s="12">
        <v>1.5753964851400001E-2</v>
      </c>
      <c r="AG15" s="12">
        <v>2.158261769971E-2</v>
      </c>
      <c r="AH15" s="12">
        <v>3.3132325331990002E-2</v>
      </c>
      <c r="AI15" s="12">
        <v>0</v>
      </c>
      <c r="AJ15" s="12">
        <v>0.1145642851492</v>
      </c>
      <c r="AK15" s="12">
        <v>0.46886372182000002</v>
      </c>
      <c r="AL15" s="12">
        <v>8.3913155930310013E-2</v>
      </c>
      <c r="AM15" s="8"/>
    </row>
    <row r="16" spans="1:39" x14ac:dyDescent="0.2">
      <c r="A16" s="28"/>
      <c r="B16" s="20"/>
      <c r="C16" s="20"/>
      <c r="D16" s="13">
        <v>43</v>
      </c>
      <c r="E16" s="13">
        <v>9</v>
      </c>
      <c r="F16" s="13">
        <v>14</v>
      </c>
      <c r="G16" s="13">
        <v>7</v>
      </c>
      <c r="H16" s="13">
        <v>13</v>
      </c>
      <c r="I16" s="13">
        <v>6</v>
      </c>
      <c r="J16" s="13">
        <v>5</v>
      </c>
      <c r="K16" s="13">
        <v>4</v>
      </c>
      <c r="L16" s="13">
        <v>10</v>
      </c>
      <c r="M16" s="13">
        <v>11</v>
      </c>
      <c r="N16" s="13">
        <v>23</v>
      </c>
      <c r="O16" s="13">
        <v>17</v>
      </c>
      <c r="P16" s="13">
        <v>1</v>
      </c>
      <c r="Q16" s="13">
        <v>2</v>
      </c>
      <c r="R16" s="13">
        <v>1</v>
      </c>
      <c r="S16" s="13">
        <v>8</v>
      </c>
      <c r="T16" s="13">
        <v>4</v>
      </c>
      <c r="U16" s="13">
        <v>5</v>
      </c>
      <c r="V16" s="13">
        <v>22</v>
      </c>
      <c r="W16" s="13">
        <v>2</v>
      </c>
      <c r="X16" s="13">
        <v>4</v>
      </c>
      <c r="Y16" s="13">
        <v>5</v>
      </c>
      <c r="Z16" s="13">
        <v>14</v>
      </c>
      <c r="AA16" s="13">
        <v>14</v>
      </c>
      <c r="AB16" s="13">
        <v>1</v>
      </c>
      <c r="AC16" s="13">
        <v>10</v>
      </c>
      <c r="AD16" s="13">
        <v>1</v>
      </c>
      <c r="AE16" s="13">
        <v>0</v>
      </c>
      <c r="AF16" s="13">
        <v>1</v>
      </c>
      <c r="AG16" s="13">
        <v>2</v>
      </c>
      <c r="AH16" s="13">
        <v>1</v>
      </c>
      <c r="AI16" s="13">
        <v>0</v>
      </c>
      <c r="AJ16" s="13">
        <v>2</v>
      </c>
      <c r="AK16" s="13">
        <v>2</v>
      </c>
      <c r="AL16" s="13">
        <v>24</v>
      </c>
      <c r="AM16" s="8"/>
    </row>
    <row r="17" spans="1:39" x14ac:dyDescent="0.2">
      <c r="A17" s="28"/>
      <c r="B17" s="20"/>
      <c r="C17" s="20"/>
      <c r="D17" s="14" t="s">
        <v>83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 t="s">
        <v>113</v>
      </c>
      <c r="R17" s="14"/>
      <c r="S17" s="15" t="s">
        <v>113</v>
      </c>
      <c r="T17" s="15" t="s">
        <v>85</v>
      </c>
      <c r="U17" s="15" t="s">
        <v>167</v>
      </c>
      <c r="V17" s="15" t="s">
        <v>298</v>
      </c>
      <c r="W17" s="14"/>
      <c r="X17" s="14"/>
      <c r="Y17" s="14"/>
      <c r="Z17" s="14"/>
      <c r="AA17" s="15" t="s">
        <v>299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5" t="s">
        <v>300</v>
      </c>
      <c r="AL17" s="15" t="s">
        <v>95</v>
      </c>
      <c r="AM17" s="8"/>
    </row>
    <row r="18" spans="1:39" x14ac:dyDescent="0.2">
      <c r="A18" s="22"/>
      <c r="B18" s="22"/>
      <c r="C18" s="19" t="s">
        <v>29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  <c r="AF18" s="12">
        <v>1</v>
      </c>
      <c r="AG18" s="12">
        <v>1</v>
      </c>
      <c r="AH18" s="12">
        <v>1</v>
      </c>
      <c r="AI18" s="12">
        <v>1</v>
      </c>
      <c r="AJ18" s="12">
        <v>1</v>
      </c>
      <c r="AK18" s="12">
        <v>1</v>
      </c>
      <c r="AL18" s="12">
        <v>1</v>
      </c>
      <c r="AM18" s="8"/>
    </row>
    <row r="19" spans="1:39" x14ac:dyDescent="0.2">
      <c r="A19" s="28"/>
      <c r="B19" s="20"/>
      <c r="C19" s="20"/>
      <c r="D19" s="13">
        <v>914</v>
      </c>
      <c r="E19" s="13">
        <v>192</v>
      </c>
      <c r="F19" s="13">
        <v>257</v>
      </c>
      <c r="G19" s="13">
        <v>219</v>
      </c>
      <c r="H19" s="13">
        <v>246</v>
      </c>
      <c r="I19" s="13">
        <v>87</v>
      </c>
      <c r="J19" s="13">
        <v>135</v>
      </c>
      <c r="K19" s="13">
        <v>133</v>
      </c>
      <c r="L19" s="13">
        <v>189</v>
      </c>
      <c r="M19" s="13">
        <v>287</v>
      </c>
      <c r="N19" s="13">
        <v>363</v>
      </c>
      <c r="O19" s="13">
        <v>493</v>
      </c>
      <c r="P19" s="13">
        <v>231</v>
      </c>
      <c r="Q19" s="13">
        <v>97</v>
      </c>
      <c r="R19" s="13">
        <v>122</v>
      </c>
      <c r="S19" s="13">
        <v>201</v>
      </c>
      <c r="T19" s="13">
        <v>107</v>
      </c>
      <c r="U19" s="13">
        <v>34</v>
      </c>
      <c r="V19" s="13">
        <v>122</v>
      </c>
      <c r="W19" s="13">
        <v>229</v>
      </c>
      <c r="X19" s="13">
        <v>245</v>
      </c>
      <c r="Y19" s="13">
        <v>144</v>
      </c>
      <c r="Z19" s="13">
        <v>168</v>
      </c>
      <c r="AA19" s="13">
        <v>66</v>
      </c>
      <c r="AB19" s="13">
        <v>12</v>
      </c>
      <c r="AC19" s="13">
        <v>378</v>
      </c>
      <c r="AD19" s="13">
        <v>98</v>
      </c>
      <c r="AE19" s="13">
        <v>19</v>
      </c>
      <c r="AF19" s="13">
        <v>43</v>
      </c>
      <c r="AG19" s="13">
        <v>59</v>
      </c>
      <c r="AH19" s="13">
        <v>19</v>
      </c>
      <c r="AI19" s="13">
        <v>4</v>
      </c>
      <c r="AJ19" s="13">
        <v>12</v>
      </c>
      <c r="AK19" s="13">
        <v>4</v>
      </c>
      <c r="AL19" s="13">
        <v>278</v>
      </c>
      <c r="AM19" s="8"/>
    </row>
    <row r="20" spans="1:39" x14ac:dyDescent="0.2">
      <c r="A20" s="28"/>
      <c r="B20" s="20"/>
      <c r="C20" s="20"/>
      <c r="D20" s="14" t="s">
        <v>83</v>
      </c>
      <c r="E20" s="14" t="s">
        <v>83</v>
      </c>
      <c r="F20" s="14" t="s">
        <v>83</v>
      </c>
      <c r="G20" s="14" t="s">
        <v>83</v>
      </c>
      <c r="H20" s="14" t="s">
        <v>83</v>
      </c>
      <c r="I20" s="14" t="s">
        <v>83</v>
      </c>
      <c r="J20" s="14" t="s">
        <v>83</v>
      </c>
      <c r="K20" s="14" t="s">
        <v>83</v>
      </c>
      <c r="L20" s="14" t="s">
        <v>83</v>
      </c>
      <c r="M20" s="14" t="s">
        <v>83</v>
      </c>
      <c r="N20" s="14" t="s">
        <v>83</v>
      </c>
      <c r="O20" s="14" t="s">
        <v>83</v>
      </c>
      <c r="P20" s="14" t="s">
        <v>83</v>
      </c>
      <c r="Q20" s="14" t="s">
        <v>83</v>
      </c>
      <c r="R20" s="14" t="s">
        <v>83</v>
      </c>
      <c r="S20" s="14" t="s">
        <v>83</v>
      </c>
      <c r="T20" s="14" t="s">
        <v>83</v>
      </c>
      <c r="U20" s="14" t="s">
        <v>83</v>
      </c>
      <c r="V20" s="14" t="s">
        <v>83</v>
      </c>
      <c r="W20" s="14" t="s">
        <v>83</v>
      </c>
      <c r="X20" s="14" t="s">
        <v>83</v>
      </c>
      <c r="Y20" s="14" t="s">
        <v>83</v>
      </c>
      <c r="Z20" s="14" t="s">
        <v>83</v>
      </c>
      <c r="AA20" s="14" t="s">
        <v>83</v>
      </c>
      <c r="AB20" s="14" t="s">
        <v>83</v>
      </c>
      <c r="AC20" s="14" t="s">
        <v>83</v>
      </c>
      <c r="AD20" s="14" t="s">
        <v>83</v>
      </c>
      <c r="AE20" s="14" t="s">
        <v>83</v>
      </c>
      <c r="AF20" s="14" t="s">
        <v>83</v>
      </c>
      <c r="AG20" s="14" t="s">
        <v>83</v>
      </c>
      <c r="AH20" s="14" t="s">
        <v>83</v>
      </c>
      <c r="AI20" s="14" t="s">
        <v>83</v>
      </c>
      <c r="AJ20" s="14" t="s">
        <v>83</v>
      </c>
      <c r="AK20" s="14" t="s">
        <v>83</v>
      </c>
      <c r="AL20" s="14" t="s">
        <v>83</v>
      </c>
      <c r="AM20" s="8"/>
    </row>
    <row r="21" spans="1:39" x14ac:dyDescent="0.2">
      <c r="A21" s="22"/>
      <c r="B21" s="19" t="s">
        <v>301</v>
      </c>
      <c r="C21" s="19" t="s">
        <v>292</v>
      </c>
      <c r="D21" s="12">
        <v>6.7835329041870007E-2</v>
      </c>
      <c r="E21" s="12">
        <v>4.1054435362399999E-2</v>
      </c>
      <c r="F21" s="12">
        <v>6.4248896085640009E-2</v>
      </c>
      <c r="G21" s="12">
        <v>8.8383563960719988E-2</v>
      </c>
      <c r="H21" s="12">
        <v>7.3627466614779993E-2</v>
      </c>
      <c r="I21" s="12">
        <v>6.7281551333790005E-2</v>
      </c>
      <c r="J21" s="12">
        <v>6.5667858098050008E-2</v>
      </c>
      <c r="K21" s="12">
        <v>6.4643522893769997E-2</v>
      </c>
      <c r="L21" s="12">
        <v>3.9370135600980002E-2</v>
      </c>
      <c r="M21" s="12">
        <v>7.0437637209340001E-2</v>
      </c>
      <c r="N21" s="12">
        <v>7.6861783548569998E-2</v>
      </c>
      <c r="O21" s="12">
        <v>4.9114459298920013E-2</v>
      </c>
      <c r="P21" s="12">
        <v>4.6386082222860003E-2</v>
      </c>
      <c r="Q21" s="12">
        <v>2.705908941659E-2</v>
      </c>
      <c r="R21" s="12">
        <v>4.2570094274129999E-2</v>
      </c>
      <c r="S21" s="12">
        <v>6.6403491869960002E-2</v>
      </c>
      <c r="T21" s="12">
        <v>0.1075375652988</v>
      </c>
      <c r="U21" s="12">
        <v>0.1016939357236</v>
      </c>
      <c r="V21" s="12">
        <v>0.1221550193396</v>
      </c>
      <c r="W21" s="12">
        <v>4.7897236889689998E-2</v>
      </c>
      <c r="X21" s="12">
        <v>1.8670500554800001E-2</v>
      </c>
      <c r="Y21" s="12">
        <v>0.102747967055</v>
      </c>
      <c r="Z21" s="12">
        <v>6.7693144916530001E-2</v>
      </c>
      <c r="AA21" s="12">
        <v>0.15119564160400001</v>
      </c>
      <c r="AB21" s="12">
        <v>0.1620023177314</v>
      </c>
      <c r="AC21" s="12">
        <v>5.9229955828000003E-2</v>
      </c>
      <c r="AD21" s="12">
        <v>3.874544189615E-2</v>
      </c>
      <c r="AE21" s="12">
        <v>0.11916051546920001</v>
      </c>
      <c r="AF21" s="12">
        <v>1.8898322339590001E-2</v>
      </c>
      <c r="AG21" s="12">
        <v>4.2828293129039997E-2</v>
      </c>
      <c r="AH21" s="12">
        <v>0.1309699245739</v>
      </c>
      <c r="AI21" s="12">
        <v>0.67186667866220007</v>
      </c>
      <c r="AJ21" s="12">
        <v>2.302722909632E-2</v>
      </c>
      <c r="AK21" s="12">
        <v>0</v>
      </c>
      <c r="AL21" s="12">
        <v>8.4210435655039995E-2</v>
      </c>
      <c r="AM21" s="8"/>
    </row>
    <row r="22" spans="1:39" x14ac:dyDescent="0.2">
      <c r="A22" s="28"/>
      <c r="B22" s="20"/>
      <c r="C22" s="20"/>
      <c r="D22" s="13">
        <v>60</v>
      </c>
      <c r="E22" s="13">
        <v>9</v>
      </c>
      <c r="F22" s="13">
        <v>16</v>
      </c>
      <c r="G22" s="13">
        <v>15</v>
      </c>
      <c r="H22" s="13">
        <v>20</v>
      </c>
      <c r="I22" s="13">
        <v>9</v>
      </c>
      <c r="J22" s="13">
        <v>8</v>
      </c>
      <c r="K22" s="13">
        <v>5</v>
      </c>
      <c r="L22" s="13">
        <v>8</v>
      </c>
      <c r="M22" s="13">
        <v>20</v>
      </c>
      <c r="N22" s="13">
        <v>24</v>
      </c>
      <c r="O22" s="13">
        <v>27</v>
      </c>
      <c r="P22" s="13">
        <v>13</v>
      </c>
      <c r="Q22" s="13">
        <v>2</v>
      </c>
      <c r="R22" s="13">
        <v>6</v>
      </c>
      <c r="S22" s="13">
        <v>15</v>
      </c>
      <c r="T22" s="13">
        <v>9</v>
      </c>
      <c r="U22" s="13">
        <v>2</v>
      </c>
      <c r="V22" s="13">
        <v>13</v>
      </c>
      <c r="W22" s="13">
        <v>14</v>
      </c>
      <c r="X22" s="13">
        <v>6</v>
      </c>
      <c r="Y22" s="13">
        <v>13</v>
      </c>
      <c r="Z22" s="13">
        <v>10</v>
      </c>
      <c r="AA22" s="13">
        <v>8</v>
      </c>
      <c r="AB22" s="13">
        <v>1</v>
      </c>
      <c r="AC22" s="13">
        <v>20</v>
      </c>
      <c r="AD22" s="13">
        <v>5</v>
      </c>
      <c r="AE22" s="13">
        <v>2</v>
      </c>
      <c r="AF22" s="13">
        <v>2</v>
      </c>
      <c r="AG22" s="13">
        <v>3</v>
      </c>
      <c r="AH22" s="13">
        <v>3</v>
      </c>
      <c r="AI22" s="13">
        <v>1</v>
      </c>
      <c r="AJ22" s="13">
        <v>1</v>
      </c>
      <c r="AK22" s="13">
        <v>0</v>
      </c>
      <c r="AL22" s="13">
        <v>23</v>
      </c>
      <c r="AM22" s="8"/>
    </row>
    <row r="23" spans="1:39" x14ac:dyDescent="0.2">
      <c r="A23" s="28"/>
      <c r="B23" s="20"/>
      <c r="C23" s="20"/>
      <c r="D23" s="14" t="s">
        <v>83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 t="s">
        <v>95</v>
      </c>
      <c r="Z23" s="14"/>
      <c r="AA23" s="15" t="s">
        <v>95</v>
      </c>
      <c r="AB23" s="14"/>
      <c r="AC23" s="14"/>
      <c r="AD23" s="14"/>
      <c r="AE23" s="14"/>
      <c r="AF23" s="14"/>
      <c r="AG23" s="14"/>
      <c r="AH23" s="14"/>
      <c r="AI23" s="15" t="s">
        <v>302</v>
      </c>
      <c r="AJ23" s="14"/>
      <c r="AK23" s="14"/>
      <c r="AL23" s="14"/>
      <c r="AM23" s="8"/>
    </row>
    <row r="24" spans="1:39" x14ac:dyDescent="0.2">
      <c r="A24" s="22"/>
      <c r="B24" s="22"/>
      <c r="C24" s="19" t="s">
        <v>294</v>
      </c>
      <c r="D24" s="12">
        <v>0.22170840568710001</v>
      </c>
      <c r="E24" s="12">
        <v>0.22237587110269999</v>
      </c>
      <c r="F24" s="12">
        <v>0.2564708476559</v>
      </c>
      <c r="G24" s="12">
        <v>0.15815237483120001</v>
      </c>
      <c r="H24" s="12">
        <v>0.2424589147974</v>
      </c>
      <c r="I24" s="12">
        <v>0.32079524142560001</v>
      </c>
      <c r="J24" s="12">
        <v>0.24378665982270001</v>
      </c>
      <c r="K24" s="12">
        <v>0.25377884209980001</v>
      </c>
      <c r="L24" s="12">
        <v>0.1438735583238</v>
      </c>
      <c r="M24" s="12">
        <v>0.1339427249015</v>
      </c>
      <c r="N24" s="12">
        <v>0.26120804335940001</v>
      </c>
      <c r="O24" s="12">
        <v>0.18986289375269999</v>
      </c>
      <c r="P24" s="12">
        <v>0.14708869753359999</v>
      </c>
      <c r="Q24" s="12">
        <v>0.238118096935</v>
      </c>
      <c r="R24" s="12">
        <v>0.17580609691650001</v>
      </c>
      <c r="S24" s="12">
        <v>0.1701591664174</v>
      </c>
      <c r="T24" s="12">
        <v>0.2671173581597</v>
      </c>
      <c r="U24" s="12">
        <v>0.47348633132840001</v>
      </c>
      <c r="V24" s="12">
        <v>0.3472797324295</v>
      </c>
      <c r="W24" s="12">
        <v>0.1105004704634</v>
      </c>
      <c r="X24" s="12">
        <v>0.1863829097934</v>
      </c>
      <c r="Y24" s="12">
        <v>0.26066925507069999</v>
      </c>
      <c r="Z24" s="12">
        <v>0.34187811649170002</v>
      </c>
      <c r="AA24" s="12">
        <v>0.31037122107550003</v>
      </c>
      <c r="AB24" s="12">
        <v>0.25708437303409998</v>
      </c>
      <c r="AC24" s="12">
        <v>0.17272167113</v>
      </c>
      <c r="AD24" s="12">
        <v>0.19863415910339999</v>
      </c>
      <c r="AE24" s="12">
        <v>0.2375495823839</v>
      </c>
      <c r="AF24" s="12">
        <v>0.2342012940356</v>
      </c>
      <c r="AG24" s="12">
        <v>0.20224672768079999</v>
      </c>
      <c r="AH24" s="12">
        <v>6.759978401866E-2</v>
      </c>
      <c r="AI24" s="12">
        <v>0.1054451897239</v>
      </c>
      <c r="AJ24" s="12">
        <v>0.50455789580569999</v>
      </c>
      <c r="AK24" s="12">
        <v>0.2827542201712</v>
      </c>
      <c r="AL24" s="12">
        <v>0.29645129035099999</v>
      </c>
      <c r="AM24" s="8"/>
    </row>
    <row r="25" spans="1:39" x14ac:dyDescent="0.2">
      <c r="A25" s="28"/>
      <c r="B25" s="20"/>
      <c r="C25" s="20"/>
      <c r="D25" s="13">
        <v>181</v>
      </c>
      <c r="E25" s="13">
        <v>41</v>
      </c>
      <c r="F25" s="13">
        <v>47</v>
      </c>
      <c r="G25" s="13">
        <v>34</v>
      </c>
      <c r="H25" s="13">
        <v>59</v>
      </c>
      <c r="I25" s="13">
        <v>26</v>
      </c>
      <c r="J25" s="13">
        <v>27</v>
      </c>
      <c r="K25" s="13">
        <v>35</v>
      </c>
      <c r="L25" s="13">
        <v>29</v>
      </c>
      <c r="M25" s="13">
        <v>47</v>
      </c>
      <c r="N25" s="13">
        <v>92</v>
      </c>
      <c r="O25" s="13">
        <v>77</v>
      </c>
      <c r="P25" s="13">
        <v>33</v>
      </c>
      <c r="Q25" s="13">
        <v>19</v>
      </c>
      <c r="R25" s="13">
        <v>16</v>
      </c>
      <c r="S25" s="13">
        <v>34</v>
      </c>
      <c r="T25" s="13">
        <v>28</v>
      </c>
      <c r="U25" s="13">
        <v>9</v>
      </c>
      <c r="V25" s="13">
        <v>42</v>
      </c>
      <c r="W25" s="13">
        <v>27</v>
      </c>
      <c r="X25" s="13">
        <v>39</v>
      </c>
      <c r="Y25" s="13">
        <v>30</v>
      </c>
      <c r="Z25" s="13">
        <v>48</v>
      </c>
      <c r="AA25" s="13">
        <v>23</v>
      </c>
      <c r="AB25" s="13">
        <v>4</v>
      </c>
      <c r="AC25" s="13">
        <v>49</v>
      </c>
      <c r="AD25" s="13">
        <v>22</v>
      </c>
      <c r="AE25" s="13">
        <v>6</v>
      </c>
      <c r="AF25" s="13">
        <v>8</v>
      </c>
      <c r="AG25" s="13">
        <v>11</v>
      </c>
      <c r="AH25" s="13">
        <v>2</v>
      </c>
      <c r="AI25" s="13">
        <v>1</v>
      </c>
      <c r="AJ25" s="13">
        <v>4</v>
      </c>
      <c r="AK25" s="13">
        <v>1</v>
      </c>
      <c r="AL25" s="13">
        <v>77</v>
      </c>
      <c r="AM25" s="8"/>
    </row>
    <row r="26" spans="1:39" x14ac:dyDescent="0.2">
      <c r="A26" s="28"/>
      <c r="B26" s="20"/>
      <c r="C26" s="20"/>
      <c r="D26" s="14" t="s">
        <v>83</v>
      </c>
      <c r="E26" s="14"/>
      <c r="F26" s="14"/>
      <c r="G26" s="14"/>
      <c r="H26" s="14"/>
      <c r="I26" s="15" t="s">
        <v>131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 t="s">
        <v>85</v>
      </c>
      <c r="V26" s="15" t="s">
        <v>85</v>
      </c>
      <c r="W26" s="14"/>
      <c r="X26" s="14"/>
      <c r="Y26" s="14"/>
      <c r="Z26" s="15" t="s">
        <v>85</v>
      </c>
      <c r="AA26" s="15" t="s">
        <v>85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8"/>
    </row>
    <row r="27" spans="1:39" x14ac:dyDescent="0.2">
      <c r="A27" s="22"/>
      <c r="B27" s="22"/>
      <c r="C27" s="19" t="s">
        <v>295</v>
      </c>
      <c r="D27" s="12">
        <v>0.40899709302019999</v>
      </c>
      <c r="E27" s="12">
        <v>0.44727530777930002</v>
      </c>
      <c r="F27" s="12">
        <v>0.34388176713969998</v>
      </c>
      <c r="G27" s="12">
        <v>0.44557605051440002</v>
      </c>
      <c r="H27" s="12">
        <v>0.41394294726839997</v>
      </c>
      <c r="I27" s="12">
        <v>0.4137291150672</v>
      </c>
      <c r="J27" s="12">
        <v>0.39923846542739999</v>
      </c>
      <c r="K27" s="12">
        <v>0.3082505541858</v>
      </c>
      <c r="L27" s="12">
        <v>0.44607539778389999</v>
      </c>
      <c r="M27" s="12">
        <v>0.46247039295100001</v>
      </c>
      <c r="N27" s="12">
        <v>0.45967606692030011</v>
      </c>
      <c r="O27" s="12">
        <v>0.36841840603729997</v>
      </c>
      <c r="P27" s="12">
        <v>0.34496380427590001</v>
      </c>
      <c r="Q27" s="12">
        <v>0.44462657759789997</v>
      </c>
      <c r="R27" s="12">
        <v>0.37758894041969998</v>
      </c>
      <c r="S27" s="12">
        <v>0.39772948409710002</v>
      </c>
      <c r="T27" s="12">
        <v>0.54041577279940001</v>
      </c>
      <c r="U27" s="12">
        <v>0.3558448835902</v>
      </c>
      <c r="V27" s="12">
        <v>0.43778990633789999</v>
      </c>
      <c r="W27" s="12">
        <v>0.30279248117289997</v>
      </c>
      <c r="X27" s="12">
        <v>0.4127713129976</v>
      </c>
      <c r="Y27" s="12">
        <v>0.41509998039649998</v>
      </c>
      <c r="Z27" s="12">
        <v>0.51380265375299994</v>
      </c>
      <c r="AA27" s="12">
        <v>0.4790107067048</v>
      </c>
      <c r="AB27" s="12">
        <v>0.2076817400956</v>
      </c>
      <c r="AC27" s="12">
        <v>0.40506756515129999</v>
      </c>
      <c r="AD27" s="12">
        <v>0.36050890204269997</v>
      </c>
      <c r="AE27" s="12">
        <v>0.28699029925879999</v>
      </c>
      <c r="AF27" s="12">
        <v>0.41156897357470001</v>
      </c>
      <c r="AG27" s="12">
        <v>0.44425132225429997</v>
      </c>
      <c r="AH27" s="12">
        <v>0.49679186806629999</v>
      </c>
      <c r="AI27" s="12">
        <v>0</v>
      </c>
      <c r="AJ27" s="12">
        <v>0.40522600728109998</v>
      </c>
      <c r="AK27" s="12">
        <v>0.71724577982880011</v>
      </c>
      <c r="AL27" s="12">
        <v>0.43550110217170002</v>
      </c>
      <c r="AM27" s="8"/>
    </row>
    <row r="28" spans="1:39" x14ac:dyDescent="0.2">
      <c r="A28" s="28"/>
      <c r="B28" s="20"/>
      <c r="C28" s="20"/>
      <c r="D28" s="13">
        <v>381</v>
      </c>
      <c r="E28" s="13">
        <v>83</v>
      </c>
      <c r="F28" s="13">
        <v>106</v>
      </c>
      <c r="G28" s="13">
        <v>93</v>
      </c>
      <c r="H28" s="13">
        <v>99</v>
      </c>
      <c r="I28" s="13">
        <v>32</v>
      </c>
      <c r="J28" s="13">
        <v>56</v>
      </c>
      <c r="K28" s="13">
        <v>47</v>
      </c>
      <c r="L28" s="13">
        <v>82</v>
      </c>
      <c r="M28" s="13">
        <v>132</v>
      </c>
      <c r="N28" s="13">
        <v>171</v>
      </c>
      <c r="O28" s="13">
        <v>189</v>
      </c>
      <c r="P28" s="13">
        <v>78</v>
      </c>
      <c r="Q28" s="13">
        <v>40</v>
      </c>
      <c r="R28" s="13">
        <v>44</v>
      </c>
      <c r="S28" s="13">
        <v>82</v>
      </c>
      <c r="T28" s="13">
        <v>62</v>
      </c>
      <c r="U28" s="13">
        <v>19</v>
      </c>
      <c r="V28" s="13">
        <v>56</v>
      </c>
      <c r="W28" s="13">
        <v>66</v>
      </c>
      <c r="X28" s="13">
        <v>98</v>
      </c>
      <c r="Y28" s="13">
        <v>67</v>
      </c>
      <c r="Z28" s="13">
        <v>96</v>
      </c>
      <c r="AA28" s="13">
        <v>31</v>
      </c>
      <c r="AB28" s="13">
        <v>3</v>
      </c>
      <c r="AC28" s="13">
        <v>150</v>
      </c>
      <c r="AD28" s="13">
        <v>38</v>
      </c>
      <c r="AE28" s="13">
        <v>5</v>
      </c>
      <c r="AF28" s="13">
        <v>18</v>
      </c>
      <c r="AG28" s="13">
        <v>30</v>
      </c>
      <c r="AH28" s="13">
        <v>10</v>
      </c>
      <c r="AI28" s="13">
        <v>0</v>
      </c>
      <c r="AJ28" s="13">
        <v>6</v>
      </c>
      <c r="AK28" s="13">
        <v>3</v>
      </c>
      <c r="AL28" s="13">
        <v>121</v>
      </c>
      <c r="AM28" s="8"/>
    </row>
    <row r="29" spans="1:39" x14ac:dyDescent="0.2">
      <c r="A29" s="28"/>
      <c r="B29" s="20"/>
      <c r="C29" s="20"/>
      <c r="D29" s="14" t="s">
        <v>83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8"/>
    </row>
    <row r="30" spans="1:39" x14ac:dyDescent="0.2">
      <c r="A30" s="22"/>
      <c r="B30" s="22"/>
      <c r="C30" s="19" t="s">
        <v>297</v>
      </c>
      <c r="D30" s="12">
        <v>0.30145917225079999</v>
      </c>
      <c r="E30" s="12">
        <v>0.28929438575560001</v>
      </c>
      <c r="F30" s="12">
        <v>0.33539848911870002</v>
      </c>
      <c r="G30" s="12">
        <v>0.3078880106936</v>
      </c>
      <c r="H30" s="12">
        <v>0.2699706713194</v>
      </c>
      <c r="I30" s="12">
        <v>0.1981940921734</v>
      </c>
      <c r="J30" s="12">
        <v>0.29130701665179998</v>
      </c>
      <c r="K30" s="12">
        <v>0.37332708082060001</v>
      </c>
      <c r="L30" s="12">
        <v>0.37068090829130002</v>
      </c>
      <c r="M30" s="12">
        <v>0.33314924493809989</v>
      </c>
      <c r="N30" s="12">
        <v>0.20225410617180001</v>
      </c>
      <c r="O30" s="12">
        <v>0.39260424091110002</v>
      </c>
      <c r="P30" s="12">
        <v>0.46156141596759998</v>
      </c>
      <c r="Q30" s="12">
        <v>0.29019623605060002</v>
      </c>
      <c r="R30" s="12">
        <v>0.40403486838960001</v>
      </c>
      <c r="S30" s="12">
        <v>0.36570785761559998</v>
      </c>
      <c r="T30" s="12">
        <v>8.4929303742190002E-2</v>
      </c>
      <c r="U30" s="12">
        <v>6.8974849357870002E-2</v>
      </c>
      <c r="V30" s="12">
        <v>9.2775341893029994E-2</v>
      </c>
      <c r="W30" s="12">
        <v>0.53880981147410001</v>
      </c>
      <c r="X30" s="12">
        <v>0.38217527665419998</v>
      </c>
      <c r="Y30" s="12">
        <v>0.2214827974778</v>
      </c>
      <c r="Z30" s="12">
        <v>7.6626084838789993E-2</v>
      </c>
      <c r="AA30" s="12">
        <v>5.9422430615749998E-2</v>
      </c>
      <c r="AB30" s="12">
        <v>0.37323156913889999</v>
      </c>
      <c r="AC30" s="12">
        <v>0.36298080789069997</v>
      </c>
      <c r="AD30" s="12">
        <v>0.40211149695780002</v>
      </c>
      <c r="AE30" s="12">
        <v>0.35629960288809998</v>
      </c>
      <c r="AF30" s="12">
        <v>0.33533141005009998</v>
      </c>
      <c r="AG30" s="12">
        <v>0.31067365693589999</v>
      </c>
      <c r="AH30" s="12">
        <v>0.3046384233412</v>
      </c>
      <c r="AI30" s="12">
        <v>0.22268813161379999</v>
      </c>
      <c r="AJ30" s="12">
        <v>6.7188867816859996E-2</v>
      </c>
      <c r="AK30" s="12">
        <v>0</v>
      </c>
      <c r="AL30" s="12">
        <v>0.1838371718222</v>
      </c>
      <c r="AM30" s="8"/>
    </row>
    <row r="31" spans="1:39" x14ac:dyDescent="0.2">
      <c r="A31" s="28"/>
      <c r="B31" s="20"/>
      <c r="C31" s="20"/>
      <c r="D31" s="13">
        <v>292</v>
      </c>
      <c r="E31" s="13">
        <v>59</v>
      </c>
      <c r="F31" s="13">
        <v>87</v>
      </c>
      <c r="G31" s="13">
        <v>77</v>
      </c>
      <c r="H31" s="13">
        <v>69</v>
      </c>
      <c r="I31" s="13">
        <v>20</v>
      </c>
      <c r="J31" s="13">
        <v>44</v>
      </c>
      <c r="K31" s="13">
        <v>46</v>
      </c>
      <c r="L31" s="13">
        <v>70</v>
      </c>
      <c r="M31" s="13">
        <v>88</v>
      </c>
      <c r="N31" s="13">
        <v>75</v>
      </c>
      <c r="O31" s="13">
        <v>200</v>
      </c>
      <c r="P31" s="13">
        <v>107</v>
      </c>
      <c r="Q31" s="13">
        <v>36</v>
      </c>
      <c r="R31" s="13">
        <v>56</v>
      </c>
      <c r="S31" s="13">
        <v>71</v>
      </c>
      <c r="T31" s="13">
        <v>7</v>
      </c>
      <c r="U31" s="13">
        <v>4</v>
      </c>
      <c r="V31" s="13">
        <v>11</v>
      </c>
      <c r="W31" s="13">
        <v>122</v>
      </c>
      <c r="X31" s="13">
        <v>102</v>
      </c>
      <c r="Y31" s="13">
        <v>33</v>
      </c>
      <c r="Z31" s="13">
        <v>14</v>
      </c>
      <c r="AA31" s="13">
        <v>4</v>
      </c>
      <c r="AB31" s="13">
        <v>4</v>
      </c>
      <c r="AC31" s="13">
        <v>159</v>
      </c>
      <c r="AD31" s="13">
        <v>33</v>
      </c>
      <c r="AE31" s="13">
        <v>6</v>
      </c>
      <c r="AF31" s="13">
        <v>15</v>
      </c>
      <c r="AG31" s="13">
        <v>15</v>
      </c>
      <c r="AH31" s="13">
        <v>4</v>
      </c>
      <c r="AI31" s="13">
        <v>2</v>
      </c>
      <c r="AJ31" s="13">
        <v>1</v>
      </c>
      <c r="AK31" s="13">
        <v>0</v>
      </c>
      <c r="AL31" s="13">
        <v>57</v>
      </c>
      <c r="AM31" s="8"/>
    </row>
    <row r="32" spans="1:39" x14ac:dyDescent="0.2">
      <c r="A32" s="28"/>
      <c r="B32" s="20"/>
      <c r="C32" s="20"/>
      <c r="D32" s="14" t="s">
        <v>83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5" t="s">
        <v>113</v>
      </c>
      <c r="P32" s="15" t="s">
        <v>206</v>
      </c>
      <c r="Q32" s="15" t="s">
        <v>153</v>
      </c>
      <c r="R32" s="15" t="s">
        <v>87</v>
      </c>
      <c r="S32" s="15" t="s">
        <v>89</v>
      </c>
      <c r="T32" s="14"/>
      <c r="U32" s="14"/>
      <c r="V32" s="14"/>
      <c r="W32" s="15" t="s">
        <v>90</v>
      </c>
      <c r="X32" s="15" t="s">
        <v>127</v>
      </c>
      <c r="Y32" s="14"/>
      <c r="Z32" s="14"/>
      <c r="AA32" s="14"/>
      <c r="AB32" s="15" t="s">
        <v>91</v>
      </c>
      <c r="AC32" s="15" t="s">
        <v>92</v>
      </c>
      <c r="AD32" s="14"/>
      <c r="AE32" s="14"/>
      <c r="AF32" s="14"/>
      <c r="AG32" s="14"/>
      <c r="AH32" s="14"/>
      <c r="AI32" s="14"/>
      <c r="AJ32" s="14"/>
      <c r="AK32" s="14"/>
      <c r="AL32" s="14"/>
      <c r="AM32" s="8"/>
    </row>
    <row r="33" spans="1:39" x14ac:dyDescent="0.2">
      <c r="A33" s="22"/>
      <c r="B33" s="22"/>
      <c r="C33" s="19" t="s">
        <v>29</v>
      </c>
      <c r="D33" s="12">
        <v>1</v>
      </c>
      <c r="E33" s="12">
        <v>1</v>
      </c>
      <c r="F33" s="12"/>
      <c r="G33" s="12"/>
      <c r="H33" s="12">
        <v>1</v>
      </c>
      <c r="I33" s="12">
        <v>1</v>
      </c>
      <c r="J33" s="12">
        <v>1</v>
      </c>
      <c r="K33" s="12">
        <v>1</v>
      </c>
      <c r="L33" s="12">
        <v>1</v>
      </c>
      <c r="M33" s="12">
        <v>1</v>
      </c>
      <c r="N33" s="12">
        <v>1</v>
      </c>
      <c r="O33" s="12">
        <v>1</v>
      </c>
      <c r="P33" s="12">
        <v>1</v>
      </c>
      <c r="Q33" s="12">
        <v>1</v>
      </c>
      <c r="R33" s="12">
        <v>1</v>
      </c>
      <c r="S33" s="12">
        <v>1</v>
      </c>
      <c r="T33" s="12">
        <v>1</v>
      </c>
      <c r="U33" s="12">
        <v>1</v>
      </c>
      <c r="V33" s="12">
        <v>1</v>
      </c>
      <c r="W33" s="12">
        <v>1</v>
      </c>
      <c r="X33" s="12">
        <v>1</v>
      </c>
      <c r="Y33" s="12">
        <v>1</v>
      </c>
      <c r="Z33" s="12">
        <v>1</v>
      </c>
      <c r="AA33" s="12">
        <v>1</v>
      </c>
      <c r="AB33" s="12">
        <v>1</v>
      </c>
      <c r="AC33" s="12">
        <v>1</v>
      </c>
      <c r="AD33" s="12">
        <v>1</v>
      </c>
      <c r="AE33" s="12">
        <v>1</v>
      </c>
      <c r="AF33" s="12">
        <v>1</v>
      </c>
      <c r="AG33" s="12">
        <v>1</v>
      </c>
      <c r="AH33" s="12">
        <v>1</v>
      </c>
      <c r="AI33" s="12">
        <v>1</v>
      </c>
      <c r="AJ33" s="12">
        <v>1</v>
      </c>
      <c r="AK33" s="12">
        <v>1</v>
      </c>
      <c r="AL33" s="12">
        <v>1</v>
      </c>
      <c r="AM33" s="8"/>
    </row>
    <row r="34" spans="1:39" x14ac:dyDescent="0.2">
      <c r="A34" s="28"/>
      <c r="B34" s="20"/>
      <c r="C34" s="20"/>
      <c r="D34" s="13">
        <v>914</v>
      </c>
      <c r="E34" s="13">
        <v>192</v>
      </c>
      <c r="F34" s="13"/>
      <c r="G34" s="13">
        <v>219</v>
      </c>
      <c r="H34" s="13">
        <v>247</v>
      </c>
      <c r="I34" s="13">
        <v>87</v>
      </c>
      <c r="J34" s="13">
        <v>135</v>
      </c>
      <c r="K34" s="13">
        <v>133</v>
      </c>
      <c r="L34" s="13">
        <v>189</v>
      </c>
      <c r="M34" s="13">
        <v>287</v>
      </c>
      <c r="N34" s="13">
        <v>362</v>
      </c>
      <c r="O34" s="13">
        <v>493</v>
      </c>
      <c r="P34" s="13">
        <v>231</v>
      </c>
      <c r="Q34" s="13">
        <v>97</v>
      </c>
      <c r="R34" s="13">
        <v>122</v>
      </c>
      <c r="S34" s="13">
        <v>202</v>
      </c>
      <c r="T34" s="13">
        <v>106</v>
      </c>
      <c r="U34" s="13">
        <v>34</v>
      </c>
      <c r="V34" s="13">
        <v>122</v>
      </c>
      <c r="W34" s="13">
        <v>229</v>
      </c>
      <c r="X34" s="13">
        <v>245</v>
      </c>
      <c r="Y34" s="13">
        <v>143</v>
      </c>
      <c r="Z34" s="13">
        <v>168</v>
      </c>
      <c r="AA34" s="13">
        <v>66</v>
      </c>
      <c r="AB34" s="13">
        <v>12</v>
      </c>
      <c r="AC34" s="13">
        <v>378</v>
      </c>
      <c r="AD34" s="13">
        <v>98</v>
      </c>
      <c r="AE34" s="13">
        <v>19</v>
      </c>
      <c r="AF34" s="13">
        <v>43</v>
      </c>
      <c r="AG34" s="13">
        <v>59</v>
      </c>
      <c r="AH34" s="13">
        <v>19</v>
      </c>
      <c r="AI34" s="13">
        <v>4</v>
      </c>
      <c r="AJ34" s="13">
        <v>12</v>
      </c>
      <c r="AK34" s="13">
        <v>4</v>
      </c>
      <c r="AL34" s="13">
        <v>278</v>
      </c>
      <c r="AM34" s="8"/>
    </row>
    <row r="35" spans="1:39" x14ac:dyDescent="0.2">
      <c r="A35" s="28"/>
      <c r="B35" s="20"/>
      <c r="C35" s="20"/>
      <c r="D35" s="14" t="s">
        <v>83</v>
      </c>
      <c r="E35" s="14" t="s">
        <v>83</v>
      </c>
      <c r="F35" s="14" t="s">
        <v>83</v>
      </c>
      <c r="G35" s="14" t="s">
        <v>83</v>
      </c>
      <c r="H35" s="14" t="s">
        <v>83</v>
      </c>
      <c r="I35" s="14" t="s">
        <v>83</v>
      </c>
      <c r="J35" s="14" t="s">
        <v>83</v>
      </c>
      <c r="K35" s="14" t="s">
        <v>83</v>
      </c>
      <c r="L35" s="14" t="s">
        <v>83</v>
      </c>
      <c r="M35" s="14" t="s">
        <v>83</v>
      </c>
      <c r="N35" s="14" t="s">
        <v>83</v>
      </c>
      <c r="O35" s="14" t="s">
        <v>83</v>
      </c>
      <c r="P35" s="14" t="s">
        <v>83</v>
      </c>
      <c r="Q35" s="14" t="s">
        <v>83</v>
      </c>
      <c r="R35" s="14" t="s">
        <v>83</v>
      </c>
      <c r="S35" s="14" t="s">
        <v>83</v>
      </c>
      <c r="T35" s="14" t="s">
        <v>83</v>
      </c>
      <c r="U35" s="14" t="s">
        <v>83</v>
      </c>
      <c r="V35" s="14" t="s">
        <v>83</v>
      </c>
      <c r="W35" s="14" t="s">
        <v>83</v>
      </c>
      <c r="X35" s="14" t="s">
        <v>83</v>
      </c>
      <c r="Y35" s="14" t="s">
        <v>83</v>
      </c>
      <c r="Z35" s="14" t="s">
        <v>83</v>
      </c>
      <c r="AA35" s="14" t="s">
        <v>83</v>
      </c>
      <c r="AB35" s="14" t="s">
        <v>83</v>
      </c>
      <c r="AC35" s="14" t="s">
        <v>83</v>
      </c>
      <c r="AD35" s="14" t="s">
        <v>83</v>
      </c>
      <c r="AE35" s="14" t="s">
        <v>83</v>
      </c>
      <c r="AF35" s="14" t="s">
        <v>83</v>
      </c>
      <c r="AG35" s="14" t="s">
        <v>83</v>
      </c>
      <c r="AH35" s="14" t="s">
        <v>83</v>
      </c>
      <c r="AI35" s="14" t="s">
        <v>83</v>
      </c>
      <c r="AJ35" s="14" t="s">
        <v>83</v>
      </c>
      <c r="AK35" s="14" t="s">
        <v>83</v>
      </c>
      <c r="AL35" s="14" t="s">
        <v>83</v>
      </c>
      <c r="AM35" s="8"/>
    </row>
    <row r="36" spans="1:39" x14ac:dyDescent="0.2">
      <c r="A36" s="22"/>
      <c r="B36" s="19" t="s">
        <v>303</v>
      </c>
      <c r="C36" s="19" t="s">
        <v>292</v>
      </c>
      <c r="D36" s="12">
        <v>0.29071895615319998</v>
      </c>
      <c r="E36" s="12">
        <v>0.28990438345559999</v>
      </c>
      <c r="F36" s="12">
        <v>0.29935633800080003</v>
      </c>
      <c r="G36" s="12">
        <v>0.27960603475849999</v>
      </c>
      <c r="H36" s="12">
        <v>0.29227626089249997</v>
      </c>
      <c r="I36" s="12">
        <v>0.2573251509242</v>
      </c>
      <c r="J36" s="12">
        <v>0.25451807096430001</v>
      </c>
      <c r="K36" s="12">
        <v>0.30766961157400002</v>
      </c>
      <c r="L36" s="12">
        <v>0.3393320212864</v>
      </c>
      <c r="M36" s="12">
        <v>0.32972421897830001</v>
      </c>
      <c r="N36" s="12">
        <v>0.25969275488310001</v>
      </c>
      <c r="O36" s="12">
        <v>0.31166347487910001</v>
      </c>
      <c r="P36" s="12">
        <v>0.37772695239339998</v>
      </c>
      <c r="Q36" s="12">
        <v>0.37421720487150001</v>
      </c>
      <c r="R36" s="12">
        <v>0.41483274080170002</v>
      </c>
      <c r="S36" s="12">
        <v>0.31587951545929999</v>
      </c>
      <c r="T36" s="12">
        <v>0.110799372077</v>
      </c>
      <c r="U36" s="12">
        <v>0.26180046810699997</v>
      </c>
      <c r="V36" s="12">
        <v>6.5699410172460004E-2</v>
      </c>
      <c r="W36" s="12">
        <v>0.43421309582860002</v>
      </c>
      <c r="X36" s="12">
        <v>0.38095790683320002</v>
      </c>
      <c r="Y36" s="12">
        <v>0.2311478767521</v>
      </c>
      <c r="Z36" s="12">
        <v>0.1483479452076</v>
      </c>
      <c r="AA36" s="12">
        <v>2.6913468265509999E-2</v>
      </c>
      <c r="AB36" s="12">
        <v>0.14354986591579999</v>
      </c>
      <c r="AC36" s="12">
        <v>0.3807331624086</v>
      </c>
      <c r="AD36" s="12">
        <v>0.28418993920980001</v>
      </c>
      <c r="AE36" s="12">
        <v>0.35354052008089998</v>
      </c>
      <c r="AF36" s="12">
        <v>0.2695829778437</v>
      </c>
      <c r="AG36" s="12">
        <v>7.3260926979449997E-2</v>
      </c>
      <c r="AH36" s="12">
        <v>0.28523398620540003</v>
      </c>
      <c r="AI36" s="12">
        <v>0.22268813161379999</v>
      </c>
      <c r="AJ36" s="12">
        <v>0.16874288136400001</v>
      </c>
      <c r="AK36" s="12">
        <v>0</v>
      </c>
      <c r="AL36" s="12">
        <v>0.21675668138939999</v>
      </c>
      <c r="AM36" s="8"/>
    </row>
    <row r="37" spans="1:39" x14ac:dyDescent="0.2">
      <c r="A37" s="28"/>
      <c r="B37" s="20"/>
      <c r="C37" s="20"/>
      <c r="D37" s="13">
        <v>282</v>
      </c>
      <c r="E37" s="13">
        <v>62</v>
      </c>
      <c r="F37" s="13">
        <v>82</v>
      </c>
      <c r="G37" s="13">
        <v>66</v>
      </c>
      <c r="H37" s="13">
        <v>72</v>
      </c>
      <c r="I37" s="13">
        <v>22</v>
      </c>
      <c r="J37" s="13">
        <v>40</v>
      </c>
      <c r="K37" s="13">
        <v>42</v>
      </c>
      <c r="L37" s="13">
        <v>59</v>
      </c>
      <c r="M37" s="13">
        <v>98</v>
      </c>
      <c r="N37" s="13">
        <v>99</v>
      </c>
      <c r="O37" s="13">
        <v>164</v>
      </c>
      <c r="P37" s="13">
        <v>94</v>
      </c>
      <c r="Q37" s="13">
        <v>38</v>
      </c>
      <c r="R37" s="13">
        <v>59</v>
      </c>
      <c r="S37" s="13">
        <v>65</v>
      </c>
      <c r="T37" s="13">
        <v>11</v>
      </c>
      <c r="U37" s="13">
        <v>6</v>
      </c>
      <c r="V37" s="13">
        <v>9</v>
      </c>
      <c r="W37" s="13">
        <v>106</v>
      </c>
      <c r="X37" s="13">
        <v>99</v>
      </c>
      <c r="Y37" s="13">
        <v>36</v>
      </c>
      <c r="Z37" s="13">
        <v>20</v>
      </c>
      <c r="AA37" s="13">
        <v>2</v>
      </c>
      <c r="AB37" s="13">
        <v>3</v>
      </c>
      <c r="AC37" s="13">
        <v>166</v>
      </c>
      <c r="AD37" s="13">
        <v>28</v>
      </c>
      <c r="AE37" s="13">
        <v>7</v>
      </c>
      <c r="AF37" s="13">
        <v>9</v>
      </c>
      <c r="AG37" s="13">
        <v>6</v>
      </c>
      <c r="AH37" s="13">
        <v>5</v>
      </c>
      <c r="AI37" s="13">
        <v>2</v>
      </c>
      <c r="AJ37" s="13">
        <v>3</v>
      </c>
      <c r="AK37" s="13">
        <v>0</v>
      </c>
      <c r="AL37" s="13">
        <v>56</v>
      </c>
      <c r="AM37" s="8"/>
    </row>
    <row r="38" spans="1:39" x14ac:dyDescent="0.2">
      <c r="A38" s="28"/>
      <c r="B38" s="20"/>
      <c r="C38" s="20"/>
      <c r="D38" s="14" t="s">
        <v>83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 t="s">
        <v>124</v>
      </c>
      <c r="Q38" s="15" t="s">
        <v>141</v>
      </c>
      <c r="R38" s="15" t="s">
        <v>124</v>
      </c>
      <c r="S38" s="15" t="s">
        <v>141</v>
      </c>
      <c r="T38" s="14"/>
      <c r="U38" s="14"/>
      <c r="V38" s="14"/>
      <c r="W38" s="15" t="s">
        <v>304</v>
      </c>
      <c r="X38" s="15" t="s">
        <v>109</v>
      </c>
      <c r="Y38" s="15" t="s">
        <v>111</v>
      </c>
      <c r="Z38" s="14"/>
      <c r="AA38" s="14"/>
      <c r="AB38" s="14"/>
      <c r="AC38" s="15" t="s">
        <v>145</v>
      </c>
      <c r="AD38" s="14"/>
      <c r="AE38" s="14"/>
      <c r="AF38" s="14"/>
      <c r="AG38" s="14"/>
      <c r="AH38" s="14"/>
      <c r="AI38" s="14"/>
      <c r="AJ38" s="14"/>
      <c r="AK38" s="14"/>
      <c r="AL38" s="14"/>
      <c r="AM38" s="8"/>
    </row>
    <row r="39" spans="1:39" x14ac:dyDescent="0.2">
      <c r="A39" s="22"/>
      <c r="B39" s="22"/>
      <c r="C39" s="19" t="s">
        <v>294</v>
      </c>
      <c r="D39" s="12">
        <v>0.49588559271970001</v>
      </c>
      <c r="E39" s="12">
        <v>0.54775101880499999</v>
      </c>
      <c r="F39" s="12">
        <v>0.432725483957</v>
      </c>
      <c r="G39" s="12">
        <v>0.5074523986467</v>
      </c>
      <c r="H39" s="12">
        <v>0.51197351878489994</v>
      </c>
      <c r="I39" s="12">
        <v>0.53603151600419996</v>
      </c>
      <c r="J39" s="12">
        <v>0.4562904352321</v>
      </c>
      <c r="K39" s="12">
        <v>0.51072600267669999</v>
      </c>
      <c r="L39" s="12">
        <v>0.45273786535060001</v>
      </c>
      <c r="M39" s="12">
        <v>0.49823826629869999</v>
      </c>
      <c r="N39" s="12">
        <v>0.52506385640999997</v>
      </c>
      <c r="O39" s="12">
        <v>0.47255050978579999</v>
      </c>
      <c r="P39" s="12">
        <v>0.55059147834010003</v>
      </c>
      <c r="Q39" s="12">
        <v>0.5825630665182</v>
      </c>
      <c r="R39" s="12">
        <v>0.42247560790990002</v>
      </c>
      <c r="S39" s="12">
        <v>0.48118357792920002</v>
      </c>
      <c r="T39" s="12">
        <v>0.53283466893350007</v>
      </c>
      <c r="U39" s="12">
        <v>0.24247139874000001</v>
      </c>
      <c r="V39" s="12">
        <v>0.46870198469300001</v>
      </c>
      <c r="W39" s="12">
        <v>0.49476487736849989</v>
      </c>
      <c r="X39" s="12">
        <v>0.55544030401</v>
      </c>
      <c r="Y39" s="12">
        <v>0.4259563563289</v>
      </c>
      <c r="Z39" s="12">
        <v>0.46641018470540002</v>
      </c>
      <c r="AA39" s="12">
        <v>0.50245694049699996</v>
      </c>
      <c r="AB39" s="12">
        <v>0.63731385501600002</v>
      </c>
      <c r="AC39" s="12">
        <v>0.48996937954999997</v>
      </c>
      <c r="AD39" s="12">
        <v>0.63829646821310004</v>
      </c>
      <c r="AE39" s="12">
        <v>0.4048952123806</v>
      </c>
      <c r="AF39" s="12">
        <v>0.51324875659040003</v>
      </c>
      <c r="AG39" s="12">
        <v>0.61065233252439999</v>
      </c>
      <c r="AH39" s="12">
        <v>0.38164097122770002</v>
      </c>
      <c r="AI39" s="12">
        <v>0</v>
      </c>
      <c r="AJ39" s="12">
        <v>0.29861615214890003</v>
      </c>
      <c r="AK39" s="12">
        <v>0.71724577982880011</v>
      </c>
      <c r="AL39" s="12">
        <v>0.45910332490939998</v>
      </c>
      <c r="AM39" s="8"/>
    </row>
    <row r="40" spans="1:39" x14ac:dyDescent="0.2">
      <c r="A40" s="28"/>
      <c r="B40" s="20"/>
      <c r="C40" s="20"/>
      <c r="D40" s="13">
        <v>443</v>
      </c>
      <c r="E40" s="13">
        <v>97</v>
      </c>
      <c r="F40" s="13">
        <v>116</v>
      </c>
      <c r="G40" s="13">
        <v>106</v>
      </c>
      <c r="H40" s="13">
        <v>124</v>
      </c>
      <c r="I40" s="13">
        <v>45</v>
      </c>
      <c r="J40" s="13">
        <v>63</v>
      </c>
      <c r="K40" s="13">
        <v>69</v>
      </c>
      <c r="L40" s="13">
        <v>85</v>
      </c>
      <c r="M40" s="13">
        <v>138</v>
      </c>
      <c r="N40" s="13">
        <v>186</v>
      </c>
      <c r="O40" s="13">
        <v>228</v>
      </c>
      <c r="P40" s="13">
        <v>117</v>
      </c>
      <c r="Q40" s="13">
        <v>56</v>
      </c>
      <c r="R40" s="13">
        <v>45</v>
      </c>
      <c r="S40" s="13">
        <v>98</v>
      </c>
      <c r="T40" s="13">
        <v>56</v>
      </c>
      <c r="U40" s="13">
        <v>16</v>
      </c>
      <c r="V40" s="13">
        <v>55</v>
      </c>
      <c r="W40" s="13">
        <v>103</v>
      </c>
      <c r="X40" s="13">
        <v>126</v>
      </c>
      <c r="Y40" s="13">
        <v>72</v>
      </c>
      <c r="Z40" s="13">
        <v>83</v>
      </c>
      <c r="AA40" s="13">
        <v>29</v>
      </c>
      <c r="AB40" s="13">
        <v>6</v>
      </c>
      <c r="AC40" s="13">
        <v>176</v>
      </c>
      <c r="AD40" s="13">
        <v>57</v>
      </c>
      <c r="AE40" s="13">
        <v>7</v>
      </c>
      <c r="AF40" s="13">
        <v>27</v>
      </c>
      <c r="AG40" s="13">
        <v>35</v>
      </c>
      <c r="AH40" s="13">
        <v>8</v>
      </c>
      <c r="AI40" s="13">
        <v>0</v>
      </c>
      <c r="AJ40" s="13">
        <v>3</v>
      </c>
      <c r="AK40" s="13">
        <v>3</v>
      </c>
      <c r="AL40" s="13">
        <v>127</v>
      </c>
      <c r="AM40" s="8"/>
    </row>
    <row r="41" spans="1:39" x14ac:dyDescent="0.2">
      <c r="A41" s="28"/>
      <c r="B41" s="20"/>
      <c r="C41" s="20"/>
      <c r="D41" s="14" t="s">
        <v>83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5" t="s">
        <v>144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8"/>
    </row>
    <row r="42" spans="1:39" x14ac:dyDescent="0.2">
      <c r="A42" s="22"/>
      <c r="B42" s="22"/>
      <c r="C42" s="19" t="s">
        <v>295</v>
      </c>
      <c r="D42" s="12">
        <v>0.1790202885478</v>
      </c>
      <c r="E42" s="12">
        <v>0.13007054282</v>
      </c>
      <c r="F42" s="12">
        <v>0.22916253961390001</v>
      </c>
      <c r="G42" s="12">
        <v>0.19175601504109999</v>
      </c>
      <c r="H42" s="12">
        <v>0.15247955075620001</v>
      </c>
      <c r="I42" s="12">
        <v>0.19482629681499999</v>
      </c>
      <c r="J42" s="12">
        <v>0.24545866882090001</v>
      </c>
      <c r="K42" s="12">
        <v>0.16760693713620001</v>
      </c>
      <c r="L42" s="12">
        <v>0.1591958224966</v>
      </c>
      <c r="M42" s="12">
        <v>0.12773504145699999</v>
      </c>
      <c r="N42" s="12">
        <v>0.1865212010316</v>
      </c>
      <c r="O42" s="12">
        <v>0.18074069904180001</v>
      </c>
      <c r="P42" s="12">
        <v>5.4571536150709997E-2</v>
      </c>
      <c r="Q42" s="12">
        <v>4.3219728610320002E-2</v>
      </c>
      <c r="R42" s="12">
        <v>0.14618237814589999</v>
      </c>
      <c r="S42" s="12">
        <v>0.15384812782580001</v>
      </c>
      <c r="T42" s="12">
        <v>0.33654755460649999</v>
      </c>
      <c r="U42" s="12">
        <v>0.42474351546349998</v>
      </c>
      <c r="V42" s="12">
        <v>0.37286700140009998</v>
      </c>
      <c r="W42" s="12">
        <v>5.3319689183010013E-2</v>
      </c>
      <c r="X42" s="12">
        <v>5.3505064619790002E-2</v>
      </c>
      <c r="Y42" s="12">
        <v>0.29044595043830002</v>
      </c>
      <c r="Z42" s="12">
        <v>0.36511688207440002</v>
      </c>
      <c r="AA42" s="12">
        <v>0.33495041021760003</v>
      </c>
      <c r="AB42" s="12">
        <v>0.17669016401090001</v>
      </c>
      <c r="AC42" s="12">
        <v>0.11399689698319999</v>
      </c>
      <c r="AD42" s="12">
        <v>7.7513592577099999E-2</v>
      </c>
      <c r="AE42" s="12">
        <v>0.1391291720485</v>
      </c>
      <c r="AF42" s="12">
        <v>0.18324698314980001</v>
      </c>
      <c r="AG42" s="12">
        <v>0.24755092181579999</v>
      </c>
      <c r="AH42" s="12">
        <v>0.22897547455959999</v>
      </c>
      <c r="AI42" s="12">
        <v>0.77731186838620003</v>
      </c>
      <c r="AJ42" s="12">
        <v>0.50961373739080007</v>
      </c>
      <c r="AK42" s="12">
        <v>0</v>
      </c>
      <c r="AL42" s="12">
        <v>0.26483005977250001</v>
      </c>
      <c r="AM42" s="8"/>
    </row>
    <row r="43" spans="1:39" x14ac:dyDescent="0.2">
      <c r="A43" s="28"/>
      <c r="B43" s="20"/>
      <c r="C43" s="20"/>
      <c r="D43" s="13">
        <v>147</v>
      </c>
      <c r="E43" s="13">
        <v>24</v>
      </c>
      <c r="F43" s="13">
        <v>45</v>
      </c>
      <c r="G43" s="13">
        <v>40</v>
      </c>
      <c r="H43" s="13">
        <v>38</v>
      </c>
      <c r="I43" s="13">
        <v>16</v>
      </c>
      <c r="J43" s="13">
        <v>27</v>
      </c>
      <c r="K43" s="13">
        <v>20</v>
      </c>
      <c r="L43" s="13">
        <v>31</v>
      </c>
      <c r="M43" s="13">
        <v>38</v>
      </c>
      <c r="N43" s="13">
        <v>64</v>
      </c>
      <c r="O43" s="13">
        <v>76</v>
      </c>
      <c r="P43" s="13">
        <v>15</v>
      </c>
      <c r="Q43" s="13">
        <v>3</v>
      </c>
      <c r="R43" s="13">
        <v>14</v>
      </c>
      <c r="S43" s="13">
        <v>28</v>
      </c>
      <c r="T43" s="13">
        <v>35</v>
      </c>
      <c r="U43" s="13">
        <v>10</v>
      </c>
      <c r="V43" s="13">
        <v>42</v>
      </c>
      <c r="W43" s="13">
        <v>16</v>
      </c>
      <c r="X43" s="13">
        <v>15</v>
      </c>
      <c r="Y43" s="13">
        <v>27</v>
      </c>
      <c r="Z43" s="13">
        <v>59</v>
      </c>
      <c r="AA43" s="13">
        <v>21</v>
      </c>
      <c r="AB43" s="13">
        <v>2</v>
      </c>
      <c r="AC43" s="13">
        <v>28</v>
      </c>
      <c r="AD43" s="13">
        <v>13</v>
      </c>
      <c r="AE43" s="13">
        <v>3</v>
      </c>
      <c r="AF43" s="13">
        <v>5</v>
      </c>
      <c r="AG43" s="13">
        <v>15</v>
      </c>
      <c r="AH43" s="13">
        <v>3</v>
      </c>
      <c r="AI43" s="13">
        <v>2</v>
      </c>
      <c r="AJ43" s="13">
        <v>5</v>
      </c>
      <c r="AK43" s="13">
        <v>0</v>
      </c>
      <c r="AL43" s="13">
        <v>73</v>
      </c>
      <c r="AM43" s="8"/>
    </row>
    <row r="44" spans="1:39" x14ac:dyDescent="0.2">
      <c r="A44" s="28"/>
      <c r="B44" s="20"/>
      <c r="C44" s="20"/>
      <c r="D44" s="14" t="s">
        <v>83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 t="s">
        <v>100</v>
      </c>
      <c r="U44" s="15" t="s">
        <v>136</v>
      </c>
      <c r="V44" s="15" t="s">
        <v>253</v>
      </c>
      <c r="W44" s="14"/>
      <c r="X44" s="14"/>
      <c r="Y44" s="15" t="s">
        <v>100</v>
      </c>
      <c r="Z44" s="15" t="s">
        <v>100</v>
      </c>
      <c r="AA44" s="15" t="s">
        <v>100</v>
      </c>
      <c r="AB44" s="14"/>
      <c r="AC44" s="14"/>
      <c r="AD44" s="14"/>
      <c r="AE44" s="14"/>
      <c r="AF44" s="14"/>
      <c r="AG44" s="14"/>
      <c r="AH44" s="14"/>
      <c r="AI44" s="15" t="s">
        <v>116</v>
      </c>
      <c r="AJ44" s="14"/>
      <c r="AK44" s="14"/>
      <c r="AL44" s="15" t="s">
        <v>95</v>
      </c>
      <c r="AM44" s="8"/>
    </row>
    <row r="45" spans="1:39" x14ac:dyDescent="0.2">
      <c r="A45" s="22"/>
      <c r="B45" s="22"/>
      <c r="C45" s="19" t="s">
        <v>297</v>
      </c>
      <c r="D45" s="12">
        <v>3.4375162579239997E-2</v>
      </c>
      <c r="E45" s="12">
        <v>3.2274054919379999E-2</v>
      </c>
      <c r="F45" s="12">
        <v>3.8755638428230002E-2</v>
      </c>
      <c r="G45" s="12">
        <v>2.118555155366E-2</v>
      </c>
      <c r="H45" s="12">
        <v>4.3270669566329988E-2</v>
      </c>
      <c r="I45" s="12">
        <v>1.181703625669E-2</v>
      </c>
      <c r="J45" s="12">
        <v>4.3732824982680003E-2</v>
      </c>
      <c r="K45" s="12">
        <v>1.3997448613130001E-2</v>
      </c>
      <c r="L45" s="12">
        <v>4.8734290866409999E-2</v>
      </c>
      <c r="M45" s="12">
        <v>4.4302473266109997E-2</v>
      </c>
      <c r="N45" s="12">
        <v>2.8722187675269999E-2</v>
      </c>
      <c r="O45" s="12">
        <v>3.5045316293230003E-2</v>
      </c>
      <c r="P45" s="12">
        <v>1.7110033115770001E-2</v>
      </c>
      <c r="Q45" s="12">
        <v>0</v>
      </c>
      <c r="R45" s="12">
        <v>1.650927314256E-2</v>
      </c>
      <c r="S45" s="12">
        <v>4.9088778785790002E-2</v>
      </c>
      <c r="T45" s="12">
        <v>1.9818404382959998E-2</v>
      </c>
      <c r="U45" s="12">
        <v>7.0984617689489993E-2</v>
      </c>
      <c r="V45" s="12">
        <v>9.2731603734490006E-2</v>
      </c>
      <c r="W45" s="12">
        <v>1.7702337619819999E-2</v>
      </c>
      <c r="X45" s="12">
        <v>1.0096724537040001E-2</v>
      </c>
      <c r="Y45" s="12">
        <v>5.2449816480680013E-2</v>
      </c>
      <c r="Z45" s="12">
        <v>2.0124988012570001E-2</v>
      </c>
      <c r="AA45" s="12">
        <v>0.13567918101990001</v>
      </c>
      <c r="AB45" s="12">
        <v>4.2446115057359998E-2</v>
      </c>
      <c r="AC45" s="12">
        <v>1.530056105816E-2</v>
      </c>
      <c r="AD45" s="12">
        <v>0</v>
      </c>
      <c r="AE45" s="12">
        <v>0.10243509549</v>
      </c>
      <c r="AF45" s="12">
        <v>3.3921282416070002E-2</v>
      </c>
      <c r="AG45" s="12">
        <v>6.8535818680430002E-2</v>
      </c>
      <c r="AH45" s="12">
        <v>0.1041495680074</v>
      </c>
      <c r="AI45" s="12">
        <v>0</v>
      </c>
      <c r="AJ45" s="12">
        <v>2.302722909632E-2</v>
      </c>
      <c r="AK45" s="12">
        <v>0.2827542201712</v>
      </c>
      <c r="AL45" s="12">
        <v>5.9309933928680003E-2</v>
      </c>
      <c r="AM45" s="8"/>
    </row>
    <row r="46" spans="1:39" x14ac:dyDescent="0.2">
      <c r="A46" s="28"/>
      <c r="B46" s="20"/>
      <c r="C46" s="20"/>
      <c r="D46" s="13">
        <v>43</v>
      </c>
      <c r="E46" s="13">
        <v>9</v>
      </c>
      <c r="F46" s="13">
        <v>15</v>
      </c>
      <c r="G46" s="13">
        <v>7</v>
      </c>
      <c r="H46" s="13">
        <v>12</v>
      </c>
      <c r="I46" s="13">
        <v>4</v>
      </c>
      <c r="J46" s="13">
        <v>5</v>
      </c>
      <c r="K46" s="13">
        <v>3</v>
      </c>
      <c r="L46" s="13">
        <v>13</v>
      </c>
      <c r="M46" s="13">
        <v>13</v>
      </c>
      <c r="N46" s="13">
        <v>14</v>
      </c>
      <c r="O46" s="13">
        <v>25</v>
      </c>
      <c r="P46" s="13">
        <v>5</v>
      </c>
      <c r="Q46" s="13">
        <v>0</v>
      </c>
      <c r="R46" s="13">
        <v>4</v>
      </c>
      <c r="S46" s="13">
        <v>11</v>
      </c>
      <c r="T46" s="13">
        <v>5</v>
      </c>
      <c r="U46" s="13">
        <v>2</v>
      </c>
      <c r="V46" s="13">
        <v>16</v>
      </c>
      <c r="W46" s="13">
        <v>5</v>
      </c>
      <c r="X46" s="13">
        <v>4</v>
      </c>
      <c r="Y46" s="13">
        <v>9</v>
      </c>
      <c r="Z46" s="13">
        <v>6</v>
      </c>
      <c r="AA46" s="13">
        <v>14</v>
      </c>
      <c r="AB46" s="13">
        <v>1</v>
      </c>
      <c r="AC46" s="13">
        <v>8</v>
      </c>
      <c r="AD46" s="13">
        <v>0</v>
      </c>
      <c r="AE46" s="13">
        <v>2</v>
      </c>
      <c r="AF46" s="13">
        <v>2</v>
      </c>
      <c r="AG46" s="13">
        <v>3</v>
      </c>
      <c r="AH46" s="13">
        <v>3</v>
      </c>
      <c r="AI46" s="13">
        <v>0</v>
      </c>
      <c r="AJ46" s="13">
        <v>1</v>
      </c>
      <c r="AK46" s="13">
        <v>1</v>
      </c>
      <c r="AL46" s="13">
        <v>23</v>
      </c>
      <c r="AM46" s="8"/>
    </row>
    <row r="47" spans="1:39" x14ac:dyDescent="0.2">
      <c r="A47" s="28"/>
      <c r="B47" s="20"/>
      <c r="C47" s="20"/>
      <c r="D47" s="14" t="s">
        <v>83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5" t="s">
        <v>305</v>
      </c>
      <c r="W47" s="14"/>
      <c r="X47" s="14"/>
      <c r="Y47" s="14"/>
      <c r="Z47" s="14"/>
      <c r="AA47" s="15" t="s">
        <v>306</v>
      </c>
      <c r="AB47" s="14"/>
      <c r="AC47" s="14"/>
      <c r="AD47" s="14"/>
      <c r="AE47" s="15" t="s">
        <v>95</v>
      </c>
      <c r="AF47" s="14"/>
      <c r="AG47" s="14"/>
      <c r="AH47" s="15" t="s">
        <v>95</v>
      </c>
      <c r="AI47" s="14"/>
      <c r="AJ47" s="14"/>
      <c r="AK47" s="15" t="s">
        <v>116</v>
      </c>
      <c r="AL47" s="14"/>
      <c r="AM47" s="8"/>
    </row>
    <row r="48" spans="1:39" x14ac:dyDescent="0.2">
      <c r="A48" s="22"/>
      <c r="B48" s="22"/>
      <c r="C48" s="19" t="s">
        <v>29</v>
      </c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  <c r="L48" s="12">
        <v>1</v>
      </c>
      <c r="M48" s="12">
        <v>1</v>
      </c>
      <c r="N48" s="12">
        <v>1</v>
      </c>
      <c r="O48" s="12">
        <v>1</v>
      </c>
      <c r="P48" s="12">
        <v>1</v>
      </c>
      <c r="Q48" s="12">
        <v>1</v>
      </c>
      <c r="R48" s="12">
        <v>1</v>
      </c>
      <c r="S48" s="12">
        <v>1</v>
      </c>
      <c r="T48" s="12">
        <v>1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  <c r="AF48" s="12">
        <v>1</v>
      </c>
      <c r="AG48" s="12">
        <v>1</v>
      </c>
      <c r="AH48" s="12">
        <v>1</v>
      </c>
      <c r="AI48" s="12">
        <v>1</v>
      </c>
      <c r="AJ48" s="12">
        <v>1</v>
      </c>
      <c r="AK48" s="12">
        <v>1</v>
      </c>
      <c r="AL48" s="12">
        <v>1</v>
      </c>
      <c r="AM48" s="8"/>
    </row>
    <row r="49" spans="1:39" x14ac:dyDescent="0.2">
      <c r="A49" s="28"/>
      <c r="B49" s="20"/>
      <c r="C49" s="20"/>
      <c r="D49" s="13">
        <v>915</v>
      </c>
      <c r="E49" s="13">
        <v>192</v>
      </c>
      <c r="F49" s="13">
        <v>258</v>
      </c>
      <c r="G49" s="13">
        <v>219</v>
      </c>
      <c r="H49" s="13">
        <v>246</v>
      </c>
      <c r="I49" s="13">
        <v>87</v>
      </c>
      <c r="J49" s="13">
        <v>135</v>
      </c>
      <c r="K49" s="13">
        <v>134</v>
      </c>
      <c r="L49" s="13">
        <v>188</v>
      </c>
      <c r="M49" s="13">
        <v>287</v>
      </c>
      <c r="N49" s="13">
        <v>363</v>
      </c>
      <c r="O49" s="13">
        <v>493</v>
      </c>
      <c r="P49" s="13">
        <v>231</v>
      </c>
      <c r="Q49" s="13">
        <v>97</v>
      </c>
      <c r="R49" s="13">
        <v>122</v>
      </c>
      <c r="S49" s="13">
        <v>202</v>
      </c>
      <c r="T49" s="13">
        <v>107</v>
      </c>
      <c r="U49" s="13">
        <v>34</v>
      </c>
      <c r="V49" s="13">
        <v>122</v>
      </c>
      <c r="W49" s="13">
        <v>230</v>
      </c>
      <c r="X49" s="13">
        <v>244</v>
      </c>
      <c r="Y49" s="13">
        <v>144</v>
      </c>
      <c r="Z49" s="13">
        <v>168</v>
      </c>
      <c r="AA49" s="13">
        <v>66</v>
      </c>
      <c r="AB49" s="13">
        <v>12</v>
      </c>
      <c r="AC49" s="13">
        <v>378</v>
      </c>
      <c r="AD49" s="13">
        <v>98</v>
      </c>
      <c r="AE49" s="13">
        <v>19</v>
      </c>
      <c r="AF49" s="13">
        <v>43</v>
      </c>
      <c r="AG49" s="13">
        <v>59</v>
      </c>
      <c r="AH49" s="13">
        <v>19</v>
      </c>
      <c r="AI49" s="13">
        <v>4</v>
      </c>
      <c r="AJ49" s="13">
        <v>12</v>
      </c>
      <c r="AK49" s="13">
        <v>4</v>
      </c>
      <c r="AL49" s="13">
        <v>279</v>
      </c>
      <c r="AM49" s="8"/>
    </row>
    <row r="50" spans="1:39" x14ac:dyDescent="0.2">
      <c r="A50" s="28"/>
      <c r="B50" s="20"/>
      <c r="C50" s="20"/>
      <c r="D50" s="14" t="s">
        <v>83</v>
      </c>
      <c r="E50" s="14" t="s">
        <v>83</v>
      </c>
      <c r="F50" s="14" t="s">
        <v>83</v>
      </c>
      <c r="G50" s="14" t="s">
        <v>83</v>
      </c>
      <c r="H50" s="14" t="s">
        <v>83</v>
      </c>
      <c r="I50" s="14" t="s">
        <v>83</v>
      </c>
      <c r="J50" s="14" t="s">
        <v>83</v>
      </c>
      <c r="K50" s="14" t="s">
        <v>83</v>
      </c>
      <c r="L50" s="14" t="s">
        <v>83</v>
      </c>
      <c r="M50" s="14" t="s">
        <v>83</v>
      </c>
      <c r="N50" s="14" t="s">
        <v>83</v>
      </c>
      <c r="O50" s="14" t="s">
        <v>83</v>
      </c>
      <c r="P50" s="14" t="s">
        <v>83</v>
      </c>
      <c r="Q50" s="14" t="s">
        <v>83</v>
      </c>
      <c r="R50" s="14" t="s">
        <v>83</v>
      </c>
      <c r="S50" s="14" t="s">
        <v>83</v>
      </c>
      <c r="T50" s="14" t="s">
        <v>83</v>
      </c>
      <c r="U50" s="14" t="s">
        <v>83</v>
      </c>
      <c r="V50" s="14" t="s">
        <v>83</v>
      </c>
      <c r="W50" s="14" t="s">
        <v>83</v>
      </c>
      <c r="X50" s="14" t="s">
        <v>83</v>
      </c>
      <c r="Y50" s="14" t="s">
        <v>83</v>
      </c>
      <c r="Z50" s="14" t="s">
        <v>83</v>
      </c>
      <c r="AA50" s="14" t="s">
        <v>83</v>
      </c>
      <c r="AB50" s="14" t="s">
        <v>83</v>
      </c>
      <c r="AC50" s="14" t="s">
        <v>83</v>
      </c>
      <c r="AD50" s="14" t="s">
        <v>83</v>
      </c>
      <c r="AE50" s="14" t="s">
        <v>83</v>
      </c>
      <c r="AF50" s="14" t="s">
        <v>83</v>
      </c>
      <c r="AG50" s="14" t="s">
        <v>83</v>
      </c>
      <c r="AH50" s="14" t="s">
        <v>83</v>
      </c>
      <c r="AI50" s="14" t="s">
        <v>83</v>
      </c>
      <c r="AJ50" s="14" t="s">
        <v>83</v>
      </c>
      <c r="AK50" s="14" t="s">
        <v>83</v>
      </c>
      <c r="AL50" s="14" t="s">
        <v>83</v>
      </c>
      <c r="AM50" s="8"/>
    </row>
    <row r="51" spans="1:39" x14ac:dyDescent="0.2">
      <c r="A51" s="22"/>
      <c r="B51" s="19" t="s">
        <v>307</v>
      </c>
      <c r="C51" s="19" t="s">
        <v>292</v>
      </c>
      <c r="D51" s="12">
        <v>1.6915777977570001E-2</v>
      </c>
      <c r="E51" s="12">
        <v>9.2769303753919997E-3</v>
      </c>
      <c r="F51" s="12">
        <v>4.8744413851269999E-3</v>
      </c>
      <c r="G51" s="12">
        <v>1.082100973547E-2</v>
      </c>
      <c r="H51" s="12">
        <v>4.1037060319240003E-2</v>
      </c>
      <c r="I51" s="12">
        <v>0</v>
      </c>
      <c r="J51" s="12">
        <v>4.5204316912300001E-2</v>
      </c>
      <c r="K51" s="12">
        <v>9.2945527805249999E-3</v>
      </c>
      <c r="L51" s="12">
        <v>9.2285281448849996E-3</v>
      </c>
      <c r="M51" s="12">
        <v>1.489391711293E-2</v>
      </c>
      <c r="N51" s="12">
        <v>3.240505960129E-3</v>
      </c>
      <c r="O51" s="12">
        <v>2.4476081585769999E-2</v>
      </c>
      <c r="P51" s="12">
        <v>7.5993043878580004E-3</v>
      </c>
      <c r="Q51" s="12">
        <v>0</v>
      </c>
      <c r="R51" s="12">
        <v>9.5007936226300001E-3</v>
      </c>
      <c r="S51" s="12">
        <v>4.4996361503710003E-2</v>
      </c>
      <c r="T51" s="12">
        <v>1.254539685821E-2</v>
      </c>
      <c r="U51" s="12">
        <v>0</v>
      </c>
      <c r="V51" s="12">
        <v>1.748429638576E-2</v>
      </c>
      <c r="W51" s="12">
        <v>4.1503296855310004E-3</v>
      </c>
      <c r="X51" s="12">
        <v>6.9612195447320002E-3</v>
      </c>
      <c r="Y51" s="12">
        <v>6.0605678328150003E-2</v>
      </c>
      <c r="Z51" s="12">
        <v>0</v>
      </c>
      <c r="AA51" s="12">
        <v>2.0879779005519999E-2</v>
      </c>
      <c r="AB51" s="12">
        <v>0</v>
      </c>
      <c r="AC51" s="12">
        <v>1.417688570743E-2</v>
      </c>
      <c r="AD51" s="12">
        <v>1.3419684035259999E-2</v>
      </c>
      <c r="AE51" s="12">
        <v>0</v>
      </c>
      <c r="AF51" s="12">
        <v>3.025100256109E-2</v>
      </c>
      <c r="AG51" s="12">
        <v>1.2900142264080001E-2</v>
      </c>
      <c r="AH51" s="12">
        <v>0</v>
      </c>
      <c r="AI51" s="12">
        <v>0</v>
      </c>
      <c r="AJ51" s="12">
        <v>0</v>
      </c>
      <c r="AK51" s="12">
        <v>0</v>
      </c>
      <c r="AL51" s="12">
        <v>2.4407894488820001E-2</v>
      </c>
      <c r="AM51" s="8"/>
    </row>
    <row r="52" spans="1:39" x14ac:dyDescent="0.2">
      <c r="A52" s="28"/>
      <c r="B52" s="20"/>
      <c r="C52" s="20"/>
      <c r="D52" s="13">
        <v>16</v>
      </c>
      <c r="E52" s="13">
        <v>4</v>
      </c>
      <c r="F52" s="13">
        <v>2</v>
      </c>
      <c r="G52" s="13">
        <v>2</v>
      </c>
      <c r="H52" s="13">
        <v>8</v>
      </c>
      <c r="I52" s="13">
        <v>0</v>
      </c>
      <c r="J52" s="13">
        <v>3</v>
      </c>
      <c r="K52" s="13">
        <v>1</v>
      </c>
      <c r="L52" s="13">
        <v>3</v>
      </c>
      <c r="M52" s="13">
        <v>6</v>
      </c>
      <c r="N52" s="13">
        <v>2</v>
      </c>
      <c r="O52" s="13">
        <v>11</v>
      </c>
      <c r="P52" s="13">
        <v>3</v>
      </c>
      <c r="Q52" s="13">
        <v>0</v>
      </c>
      <c r="R52" s="13">
        <v>3</v>
      </c>
      <c r="S52" s="13">
        <v>5</v>
      </c>
      <c r="T52" s="13">
        <v>2</v>
      </c>
      <c r="U52" s="13">
        <v>0</v>
      </c>
      <c r="V52" s="13">
        <v>3</v>
      </c>
      <c r="W52" s="13">
        <v>2</v>
      </c>
      <c r="X52" s="13">
        <v>4</v>
      </c>
      <c r="Y52" s="13">
        <v>4</v>
      </c>
      <c r="Z52" s="13">
        <v>0</v>
      </c>
      <c r="AA52" s="13">
        <v>3</v>
      </c>
      <c r="AB52" s="13">
        <v>0</v>
      </c>
      <c r="AC52" s="13">
        <v>2</v>
      </c>
      <c r="AD52" s="13">
        <v>2</v>
      </c>
      <c r="AE52" s="13">
        <v>0</v>
      </c>
      <c r="AF52" s="13">
        <v>1</v>
      </c>
      <c r="AG52" s="13">
        <v>1</v>
      </c>
      <c r="AH52" s="13">
        <v>0</v>
      </c>
      <c r="AI52" s="13">
        <v>0</v>
      </c>
      <c r="AJ52" s="13">
        <v>0</v>
      </c>
      <c r="AK52" s="13">
        <v>0</v>
      </c>
      <c r="AL52" s="13">
        <v>10</v>
      </c>
      <c r="AM52" s="8"/>
    </row>
    <row r="53" spans="1:39" x14ac:dyDescent="0.2">
      <c r="A53" s="28"/>
      <c r="B53" s="20"/>
      <c r="C53" s="20"/>
      <c r="D53" s="14" t="s">
        <v>83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5" t="s">
        <v>85</v>
      </c>
      <c r="P53" s="14"/>
      <c r="Q53" s="14"/>
      <c r="R53" s="14"/>
      <c r="S53" s="14"/>
      <c r="T53" s="14"/>
      <c r="U53" s="14"/>
      <c r="V53" s="14"/>
      <c r="W53" s="14"/>
      <c r="X53" s="14"/>
      <c r="Y53" s="15" t="s">
        <v>182</v>
      </c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8"/>
    </row>
    <row r="54" spans="1:39" x14ac:dyDescent="0.2">
      <c r="A54" s="22"/>
      <c r="B54" s="22"/>
      <c r="C54" s="19" t="s">
        <v>294</v>
      </c>
      <c r="D54" s="12">
        <v>9.8124061106730012E-2</v>
      </c>
      <c r="E54" s="12">
        <v>5.6992290925219999E-2</v>
      </c>
      <c r="F54" s="12">
        <v>0.13783392679850001</v>
      </c>
      <c r="G54" s="12">
        <v>8.5696895436809986E-2</v>
      </c>
      <c r="H54" s="12">
        <v>9.9218616225979994E-2</v>
      </c>
      <c r="I54" s="12">
        <v>7.5488026146039999E-2</v>
      </c>
      <c r="J54" s="12">
        <v>6.6971611621769997E-2</v>
      </c>
      <c r="K54" s="12">
        <v>0.12559462583190001</v>
      </c>
      <c r="L54" s="12">
        <v>0.1164871450873</v>
      </c>
      <c r="M54" s="12">
        <v>0.12376746644599999</v>
      </c>
      <c r="N54" s="12">
        <v>0.1003835476041</v>
      </c>
      <c r="O54" s="12">
        <v>9.7519221686670002E-2</v>
      </c>
      <c r="P54" s="12">
        <v>8.2159881172519988E-2</v>
      </c>
      <c r="Q54" s="12">
        <v>1.8621087487390001E-2</v>
      </c>
      <c r="R54" s="12">
        <v>5.4536592886350002E-2</v>
      </c>
      <c r="S54" s="12">
        <v>9.9027703524070004E-2</v>
      </c>
      <c r="T54" s="12">
        <v>0.1332336179935</v>
      </c>
      <c r="U54" s="12">
        <v>0.11369184492669999</v>
      </c>
      <c r="V54" s="12">
        <v>0.2068272490069</v>
      </c>
      <c r="W54" s="12">
        <v>6.3910202256959994E-2</v>
      </c>
      <c r="X54" s="12">
        <v>6.5221176841609996E-2</v>
      </c>
      <c r="Y54" s="12">
        <v>0.1062762004937</v>
      </c>
      <c r="Z54" s="12">
        <v>0.17733334673920001</v>
      </c>
      <c r="AA54" s="12">
        <v>0.1171124229474</v>
      </c>
      <c r="AB54" s="12">
        <v>7.7759464150170002E-2</v>
      </c>
      <c r="AC54" s="12">
        <v>4.2242459874500003E-2</v>
      </c>
      <c r="AD54" s="12">
        <v>8.9204712986449997E-2</v>
      </c>
      <c r="AE54" s="12">
        <v>0.1224037520693</v>
      </c>
      <c r="AF54" s="12">
        <v>0.13367539386569999</v>
      </c>
      <c r="AG54" s="12">
        <v>0.16719388145309999</v>
      </c>
      <c r="AH54" s="12">
        <v>0.2193572398759</v>
      </c>
      <c r="AI54" s="12">
        <v>0</v>
      </c>
      <c r="AJ54" s="12">
        <v>0.15150737377760001</v>
      </c>
      <c r="AK54" s="12">
        <v>0.2827542201712</v>
      </c>
      <c r="AL54" s="12">
        <v>0.15260862140510001</v>
      </c>
      <c r="AM54" s="8"/>
    </row>
    <row r="55" spans="1:39" x14ac:dyDescent="0.2">
      <c r="A55" s="28"/>
      <c r="B55" s="20"/>
      <c r="C55" s="20"/>
      <c r="D55" s="13">
        <v>98</v>
      </c>
      <c r="E55" s="13">
        <v>15</v>
      </c>
      <c r="F55" s="13">
        <v>34</v>
      </c>
      <c r="G55" s="13">
        <v>22</v>
      </c>
      <c r="H55" s="13">
        <v>27</v>
      </c>
      <c r="I55" s="13">
        <v>7</v>
      </c>
      <c r="J55" s="13">
        <v>10</v>
      </c>
      <c r="K55" s="13">
        <v>18</v>
      </c>
      <c r="L55" s="13">
        <v>22</v>
      </c>
      <c r="M55" s="13">
        <v>34</v>
      </c>
      <c r="N55" s="13">
        <v>39</v>
      </c>
      <c r="O55" s="13">
        <v>53</v>
      </c>
      <c r="P55" s="13">
        <v>17</v>
      </c>
      <c r="Q55" s="13">
        <v>3</v>
      </c>
      <c r="R55" s="13">
        <v>10</v>
      </c>
      <c r="S55" s="13">
        <v>22</v>
      </c>
      <c r="T55" s="13">
        <v>17</v>
      </c>
      <c r="U55" s="13">
        <v>3</v>
      </c>
      <c r="V55" s="13">
        <v>26</v>
      </c>
      <c r="W55" s="13">
        <v>16</v>
      </c>
      <c r="X55" s="13">
        <v>18</v>
      </c>
      <c r="Y55" s="13">
        <v>19</v>
      </c>
      <c r="Z55" s="13">
        <v>27</v>
      </c>
      <c r="AA55" s="13">
        <v>13</v>
      </c>
      <c r="AB55" s="13">
        <v>1</v>
      </c>
      <c r="AC55" s="13">
        <v>16</v>
      </c>
      <c r="AD55" s="13">
        <v>9</v>
      </c>
      <c r="AE55" s="13">
        <v>3</v>
      </c>
      <c r="AF55" s="13">
        <v>9</v>
      </c>
      <c r="AG55" s="13">
        <v>9</v>
      </c>
      <c r="AH55" s="13">
        <v>4</v>
      </c>
      <c r="AI55" s="13">
        <v>0</v>
      </c>
      <c r="AJ55" s="13">
        <v>4</v>
      </c>
      <c r="AK55" s="13">
        <v>1</v>
      </c>
      <c r="AL55" s="13">
        <v>43</v>
      </c>
      <c r="AM55" s="8"/>
    </row>
    <row r="56" spans="1:39" x14ac:dyDescent="0.2">
      <c r="A56" s="28"/>
      <c r="B56" s="20"/>
      <c r="C56" s="20"/>
      <c r="D56" s="14" t="s">
        <v>83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5" t="s">
        <v>95</v>
      </c>
      <c r="U56" s="14"/>
      <c r="V56" s="15" t="s">
        <v>173</v>
      </c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5" t="s">
        <v>85</v>
      </c>
      <c r="AM56" s="8"/>
    </row>
    <row r="57" spans="1:39" x14ac:dyDescent="0.2">
      <c r="A57" s="22"/>
      <c r="B57" s="22"/>
      <c r="C57" s="19" t="s">
        <v>295</v>
      </c>
      <c r="D57" s="12">
        <v>0.62398910736220004</v>
      </c>
      <c r="E57" s="12">
        <v>0.70997998056230005</v>
      </c>
      <c r="F57" s="12">
        <v>0.52804783983009995</v>
      </c>
      <c r="G57" s="12">
        <v>0.64286383105119993</v>
      </c>
      <c r="H57" s="12">
        <v>0.64176724650249994</v>
      </c>
      <c r="I57" s="12">
        <v>0.75927436394750003</v>
      </c>
      <c r="J57" s="12">
        <v>0.63167814332240002</v>
      </c>
      <c r="K57" s="12">
        <v>0.57831994629509997</v>
      </c>
      <c r="L57" s="12">
        <v>0.58102321326399997</v>
      </c>
      <c r="M57" s="12">
        <v>0.56819310314060001</v>
      </c>
      <c r="N57" s="12">
        <v>0.68440297397090011</v>
      </c>
      <c r="O57" s="12">
        <v>0.58013144610720002</v>
      </c>
      <c r="P57" s="12">
        <v>0.55749999263119998</v>
      </c>
      <c r="Q57" s="12">
        <v>0.66657992267029997</v>
      </c>
      <c r="R57" s="12">
        <v>0.57882437439199996</v>
      </c>
      <c r="S57" s="12">
        <v>0.61022233571889994</v>
      </c>
      <c r="T57" s="12">
        <v>0.73406212070440002</v>
      </c>
      <c r="U57" s="12">
        <v>0.64997654159009999</v>
      </c>
      <c r="V57" s="12">
        <v>0.66211565555129992</v>
      </c>
      <c r="W57" s="12">
        <v>0.5766995156029</v>
      </c>
      <c r="X57" s="12">
        <v>0.59791558031559999</v>
      </c>
      <c r="Y57" s="12">
        <v>0.61292699762809999</v>
      </c>
      <c r="Z57" s="12">
        <v>0.70291319420670006</v>
      </c>
      <c r="AA57" s="12">
        <v>0.73795939166089997</v>
      </c>
      <c r="AB57" s="12">
        <v>0.79231825990439997</v>
      </c>
      <c r="AC57" s="12">
        <v>0.56692158250919999</v>
      </c>
      <c r="AD57" s="12">
        <v>0.67943031789239994</v>
      </c>
      <c r="AE57" s="12">
        <v>0.54758064429109998</v>
      </c>
      <c r="AF57" s="12">
        <v>0.63393684101600001</v>
      </c>
      <c r="AG57" s="12">
        <v>0.72233080930270011</v>
      </c>
      <c r="AH57" s="12">
        <v>0.65449087781949999</v>
      </c>
      <c r="AI57" s="12">
        <v>0.77731186838620003</v>
      </c>
      <c r="AJ57" s="12">
        <v>0.7928506117195</v>
      </c>
      <c r="AK57" s="12">
        <v>0.38187500434839999</v>
      </c>
      <c r="AL57" s="12">
        <v>0.65691848176410006</v>
      </c>
      <c r="AM57" s="8"/>
    </row>
    <row r="58" spans="1:39" x14ac:dyDescent="0.2">
      <c r="A58" s="28"/>
      <c r="B58" s="20"/>
      <c r="C58" s="20"/>
      <c r="D58" s="13">
        <v>539</v>
      </c>
      <c r="E58" s="13">
        <v>122</v>
      </c>
      <c r="F58" s="13">
        <v>137</v>
      </c>
      <c r="G58" s="13">
        <v>133</v>
      </c>
      <c r="H58" s="13">
        <v>147</v>
      </c>
      <c r="I58" s="13">
        <v>63</v>
      </c>
      <c r="J58" s="13">
        <v>83</v>
      </c>
      <c r="K58" s="13">
        <v>75</v>
      </c>
      <c r="L58" s="13">
        <v>111</v>
      </c>
      <c r="M58" s="13">
        <v>163</v>
      </c>
      <c r="N58" s="13">
        <v>234</v>
      </c>
      <c r="O58" s="13">
        <v>274</v>
      </c>
      <c r="P58" s="13">
        <v>126</v>
      </c>
      <c r="Q58" s="13">
        <v>56</v>
      </c>
      <c r="R58" s="13">
        <v>58</v>
      </c>
      <c r="S58" s="13">
        <v>118</v>
      </c>
      <c r="T58" s="13">
        <v>75</v>
      </c>
      <c r="U58" s="13">
        <v>26</v>
      </c>
      <c r="V58" s="13">
        <v>80</v>
      </c>
      <c r="W58" s="13">
        <v>123</v>
      </c>
      <c r="X58" s="13">
        <v>132</v>
      </c>
      <c r="Y58" s="13">
        <v>84</v>
      </c>
      <c r="Z58" s="13">
        <v>123</v>
      </c>
      <c r="AA58" s="13">
        <v>42</v>
      </c>
      <c r="AB58" s="13">
        <v>9</v>
      </c>
      <c r="AC58" s="13">
        <v>205</v>
      </c>
      <c r="AD58" s="13">
        <v>59</v>
      </c>
      <c r="AE58" s="13">
        <v>10</v>
      </c>
      <c r="AF58" s="13">
        <v>24</v>
      </c>
      <c r="AG58" s="13">
        <v>42</v>
      </c>
      <c r="AH58" s="13">
        <v>14</v>
      </c>
      <c r="AI58" s="13">
        <v>2</v>
      </c>
      <c r="AJ58" s="13">
        <v>7</v>
      </c>
      <c r="AK58" s="13">
        <v>2</v>
      </c>
      <c r="AL58" s="13">
        <v>174</v>
      </c>
      <c r="AM58" s="8"/>
    </row>
    <row r="59" spans="1:39" x14ac:dyDescent="0.2">
      <c r="A59" s="28"/>
      <c r="B59" s="20"/>
      <c r="C59" s="20"/>
      <c r="D59" s="14" t="s">
        <v>83</v>
      </c>
      <c r="E59" s="15" t="s">
        <v>95</v>
      </c>
      <c r="F59" s="14"/>
      <c r="G59" s="14"/>
      <c r="H59" s="14"/>
      <c r="I59" s="14"/>
      <c r="J59" s="14"/>
      <c r="K59" s="14"/>
      <c r="L59" s="14"/>
      <c r="M59" s="14"/>
      <c r="N59" s="15" t="s">
        <v>95</v>
      </c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8"/>
    </row>
    <row r="60" spans="1:39" x14ac:dyDescent="0.2">
      <c r="A60" s="22"/>
      <c r="B60" s="22"/>
      <c r="C60" s="19" t="s">
        <v>297</v>
      </c>
      <c r="D60" s="12">
        <v>0.26097105355349998</v>
      </c>
      <c r="E60" s="12">
        <v>0.2237507981371</v>
      </c>
      <c r="F60" s="12">
        <v>0.32924379198620002</v>
      </c>
      <c r="G60" s="12">
        <v>0.26061826377649999</v>
      </c>
      <c r="H60" s="12">
        <v>0.21797707695230001</v>
      </c>
      <c r="I60" s="12">
        <v>0.16523760990649999</v>
      </c>
      <c r="J60" s="12">
        <v>0.25614592814350001</v>
      </c>
      <c r="K60" s="12">
        <v>0.28679087509250001</v>
      </c>
      <c r="L60" s="12">
        <v>0.29326111350380002</v>
      </c>
      <c r="M60" s="12">
        <v>0.29314551330060001</v>
      </c>
      <c r="N60" s="12">
        <v>0.21197297246489999</v>
      </c>
      <c r="O60" s="12">
        <v>0.29787325062030001</v>
      </c>
      <c r="P60" s="12">
        <v>0.3527408218084</v>
      </c>
      <c r="Q60" s="12">
        <v>0.31479898984229998</v>
      </c>
      <c r="R60" s="12">
        <v>0.35713823909909997</v>
      </c>
      <c r="S60" s="12">
        <v>0.24575359925340001</v>
      </c>
      <c r="T60" s="12">
        <v>0.1201588644438</v>
      </c>
      <c r="U60" s="12">
        <v>0.2363316134831</v>
      </c>
      <c r="V60" s="12">
        <v>0.113572799056</v>
      </c>
      <c r="W60" s="12">
        <v>0.35523995245459999</v>
      </c>
      <c r="X60" s="12">
        <v>0.32990202329809998</v>
      </c>
      <c r="Y60" s="12">
        <v>0.22019112355000001</v>
      </c>
      <c r="Z60" s="12">
        <v>0.11975345905409999</v>
      </c>
      <c r="AA60" s="12">
        <v>0.1240484063861</v>
      </c>
      <c r="AB60" s="12">
        <v>0.12992227594540001</v>
      </c>
      <c r="AC60" s="12">
        <v>0.37665907190879999</v>
      </c>
      <c r="AD60" s="12">
        <v>0.2179452850859</v>
      </c>
      <c r="AE60" s="12">
        <v>0.33001560363959997</v>
      </c>
      <c r="AF60" s="12">
        <v>0.20213676255720001</v>
      </c>
      <c r="AG60" s="12">
        <v>9.7575166980129996E-2</v>
      </c>
      <c r="AH60" s="12">
        <v>0.1261518823046</v>
      </c>
      <c r="AI60" s="12">
        <v>0.22268813161379999</v>
      </c>
      <c r="AJ60" s="12">
        <v>5.5642014502920001E-2</v>
      </c>
      <c r="AK60" s="12">
        <v>0.33537077548029998</v>
      </c>
      <c r="AL60" s="12">
        <v>0.166065002342</v>
      </c>
      <c r="AM60" s="8"/>
    </row>
    <row r="61" spans="1:39" x14ac:dyDescent="0.2">
      <c r="A61" s="28"/>
      <c r="B61" s="20"/>
      <c r="C61" s="20"/>
      <c r="D61" s="13">
        <v>261</v>
      </c>
      <c r="E61" s="13">
        <v>51</v>
      </c>
      <c r="F61" s="13">
        <v>85</v>
      </c>
      <c r="G61" s="13">
        <v>62</v>
      </c>
      <c r="H61" s="13">
        <v>63</v>
      </c>
      <c r="I61" s="13">
        <v>17</v>
      </c>
      <c r="J61" s="13">
        <v>39</v>
      </c>
      <c r="K61" s="13">
        <v>39</v>
      </c>
      <c r="L61" s="13">
        <v>53</v>
      </c>
      <c r="M61" s="13">
        <v>84</v>
      </c>
      <c r="N61" s="13">
        <v>87</v>
      </c>
      <c r="O61" s="13">
        <v>155</v>
      </c>
      <c r="P61" s="13">
        <v>86</v>
      </c>
      <c r="Q61" s="13">
        <v>38</v>
      </c>
      <c r="R61" s="13">
        <v>51</v>
      </c>
      <c r="S61" s="13">
        <v>57</v>
      </c>
      <c r="T61" s="13">
        <v>12</v>
      </c>
      <c r="U61" s="13">
        <v>5</v>
      </c>
      <c r="V61" s="13">
        <v>12</v>
      </c>
      <c r="W61" s="13">
        <v>90</v>
      </c>
      <c r="X61" s="13">
        <v>90</v>
      </c>
      <c r="Y61" s="13">
        <v>36</v>
      </c>
      <c r="Z61" s="13">
        <v>18</v>
      </c>
      <c r="AA61" s="13">
        <v>7</v>
      </c>
      <c r="AB61" s="13">
        <v>2</v>
      </c>
      <c r="AC61" s="13">
        <v>155</v>
      </c>
      <c r="AD61" s="13">
        <v>27</v>
      </c>
      <c r="AE61" s="13">
        <v>6</v>
      </c>
      <c r="AF61" s="13">
        <v>9</v>
      </c>
      <c r="AG61" s="13">
        <v>7</v>
      </c>
      <c r="AH61" s="13">
        <v>1</v>
      </c>
      <c r="AI61" s="13">
        <v>2</v>
      </c>
      <c r="AJ61" s="13">
        <v>1</v>
      </c>
      <c r="AK61" s="13">
        <v>1</v>
      </c>
      <c r="AL61" s="13">
        <v>52</v>
      </c>
      <c r="AM61" s="8"/>
    </row>
    <row r="62" spans="1:39" x14ac:dyDescent="0.2">
      <c r="A62" s="28"/>
      <c r="B62" s="20"/>
      <c r="C62" s="20"/>
      <c r="D62" s="14" t="s">
        <v>83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5" t="s">
        <v>85</v>
      </c>
      <c r="P62" s="15" t="s">
        <v>158</v>
      </c>
      <c r="Q62" s="14"/>
      <c r="R62" s="15" t="s">
        <v>158</v>
      </c>
      <c r="S62" s="14"/>
      <c r="T62" s="14"/>
      <c r="U62" s="14"/>
      <c r="V62" s="14"/>
      <c r="W62" s="15" t="s">
        <v>130</v>
      </c>
      <c r="X62" s="15" t="s">
        <v>91</v>
      </c>
      <c r="Y62" s="14"/>
      <c r="Z62" s="14"/>
      <c r="AA62" s="14"/>
      <c r="AB62" s="14"/>
      <c r="AC62" s="15" t="s">
        <v>143</v>
      </c>
      <c r="AD62" s="14"/>
      <c r="AE62" s="14"/>
      <c r="AF62" s="14"/>
      <c r="AG62" s="14"/>
      <c r="AH62" s="14"/>
      <c r="AI62" s="14"/>
      <c r="AJ62" s="14"/>
      <c r="AK62" s="14"/>
      <c r="AL62" s="14"/>
      <c r="AM62" s="8"/>
    </row>
    <row r="63" spans="1:39" x14ac:dyDescent="0.2">
      <c r="A63" s="22"/>
      <c r="B63" s="22"/>
      <c r="C63" s="19" t="s">
        <v>29</v>
      </c>
      <c r="D63" s="12">
        <v>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  <c r="K63" s="12">
        <v>1</v>
      </c>
      <c r="L63" s="12">
        <v>1</v>
      </c>
      <c r="M63" s="12">
        <v>1</v>
      </c>
      <c r="N63" s="12">
        <v>1</v>
      </c>
      <c r="O63" s="12">
        <v>1</v>
      </c>
      <c r="P63" s="12">
        <v>1</v>
      </c>
      <c r="Q63" s="12">
        <v>1</v>
      </c>
      <c r="R63" s="12">
        <v>1</v>
      </c>
      <c r="S63" s="12">
        <v>1</v>
      </c>
      <c r="T63" s="12">
        <v>1</v>
      </c>
      <c r="U63" s="12">
        <v>1</v>
      </c>
      <c r="V63" s="12">
        <v>1</v>
      </c>
      <c r="W63" s="12">
        <v>1</v>
      </c>
      <c r="X63" s="12">
        <v>1</v>
      </c>
      <c r="Y63" s="12">
        <v>1</v>
      </c>
      <c r="Z63" s="12">
        <v>1</v>
      </c>
      <c r="AA63" s="12">
        <v>1</v>
      </c>
      <c r="AB63" s="12">
        <v>1</v>
      </c>
      <c r="AC63" s="12">
        <v>1</v>
      </c>
      <c r="AD63" s="12">
        <v>1</v>
      </c>
      <c r="AE63" s="12">
        <v>1</v>
      </c>
      <c r="AF63" s="12">
        <v>1</v>
      </c>
      <c r="AG63" s="12">
        <v>1</v>
      </c>
      <c r="AH63" s="12">
        <v>1</v>
      </c>
      <c r="AI63" s="12">
        <v>1</v>
      </c>
      <c r="AJ63" s="12">
        <v>1</v>
      </c>
      <c r="AK63" s="12">
        <v>1</v>
      </c>
      <c r="AL63" s="12">
        <v>1</v>
      </c>
      <c r="AM63" s="8"/>
    </row>
    <row r="64" spans="1:39" x14ac:dyDescent="0.2">
      <c r="A64" s="28"/>
      <c r="B64" s="20"/>
      <c r="C64" s="20"/>
      <c r="D64" s="13">
        <v>914</v>
      </c>
      <c r="E64" s="13">
        <v>192</v>
      </c>
      <c r="F64" s="13">
        <v>258</v>
      </c>
      <c r="G64" s="13">
        <v>219</v>
      </c>
      <c r="H64" s="13">
        <v>245</v>
      </c>
      <c r="I64" s="13">
        <v>87</v>
      </c>
      <c r="J64" s="13">
        <v>135</v>
      </c>
      <c r="K64" s="13">
        <v>133</v>
      </c>
      <c r="L64" s="13">
        <v>189</v>
      </c>
      <c r="M64" s="13">
        <v>287</v>
      </c>
      <c r="N64" s="13">
        <v>362</v>
      </c>
      <c r="O64" s="13">
        <v>493</v>
      </c>
      <c r="P64" s="13">
        <v>232</v>
      </c>
      <c r="Q64" s="13">
        <v>97</v>
      </c>
      <c r="R64" s="13">
        <v>122</v>
      </c>
      <c r="S64" s="13">
        <v>202</v>
      </c>
      <c r="T64" s="13">
        <v>106</v>
      </c>
      <c r="U64" s="13">
        <v>34</v>
      </c>
      <c r="V64" s="13">
        <v>121</v>
      </c>
      <c r="W64" s="13">
        <v>231</v>
      </c>
      <c r="X64" s="13">
        <v>244</v>
      </c>
      <c r="Y64" s="13">
        <v>143</v>
      </c>
      <c r="Z64" s="13">
        <v>168</v>
      </c>
      <c r="AA64" s="13">
        <v>65</v>
      </c>
      <c r="AB64" s="13">
        <v>12</v>
      </c>
      <c r="AC64" s="13">
        <v>378</v>
      </c>
      <c r="AD64" s="13">
        <v>97</v>
      </c>
      <c r="AE64" s="13">
        <v>19</v>
      </c>
      <c r="AF64" s="13">
        <v>43</v>
      </c>
      <c r="AG64" s="13">
        <v>59</v>
      </c>
      <c r="AH64" s="13">
        <v>19</v>
      </c>
      <c r="AI64" s="13">
        <v>4</v>
      </c>
      <c r="AJ64" s="13">
        <v>12</v>
      </c>
      <c r="AK64" s="13">
        <v>4</v>
      </c>
      <c r="AL64" s="13">
        <v>279</v>
      </c>
      <c r="AM64" s="8"/>
    </row>
    <row r="65" spans="1:39" x14ac:dyDescent="0.2">
      <c r="A65" s="28"/>
      <c r="B65" s="20"/>
      <c r="C65" s="20"/>
      <c r="D65" s="14" t="s">
        <v>83</v>
      </c>
      <c r="E65" s="14" t="s">
        <v>83</v>
      </c>
      <c r="F65" s="14" t="s">
        <v>83</v>
      </c>
      <c r="G65" s="14" t="s">
        <v>83</v>
      </c>
      <c r="H65" s="14" t="s">
        <v>83</v>
      </c>
      <c r="I65" s="14" t="s">
        <v>83</v>
      </c>
      <c r="J65" s="14" t="s">
        <v>83</v>
      </c>
      <c r="K65" s="14" t="s">
        <v>83</v>
      </c>
      <c r="L65" s="14" t="s">
        <v>83</v>
      </c>
      <c r="M65" s="14" t="s">
        <v>83</v>
      </c>
      <c r="N65" s="14" t="s">
        <v>83</v>
      </c>
      <c r="O65" s="14" t="s">
        <v>83</v>
      </c>
      <c r="P65" s="14" t="s">
        <v>83</v>
      </c>
      <c r="Q65" s="14" t="s">
        <v>83</v>
      </c>
      <c r="R65" s="14" t="s">
        <v>83</v>
      </c>
      <c r="S65" s="14" t="s">
        <v>83</v>
      </c>
      <c r="T65" s="14" t="s">
        <v>83</v>
      </c>
      <c r="U65" s="14" t="s">
        <v>83</v>
      </c>
      <c r="V65" s="14" t="s">
        <v>83</v>
      </c>
      <c r="W65" s="14" t="s">
        <v>83</v>
      </c>
      <c r="X65" s="14" t="s">
        <v>83</v>
      </c>
      <c r="Y65" s="14" t="s">
        <v>83</v>
      </c>
      <c r="Z65" s="14" t="s">
        <v>83</v>
      </c>
      <c r="AA65" s="14" t="s">
        <v>83</v>
      </c>
      <c r="AB65" s="14" t="s">
        <v>83</v>
      </c>
      <c r="AC65" s="14" t="s">
        <v>83</v>
      </c>
      <c r="AD65" s="14" t="s">
        <v>83</v>
      </c>
      <c r="AE65" s="14" t="s">
        <v>83</v>
      </c>
      <c r="AF65" s="14" t="s">
        <v>83</v>
      </c>
      <c r="AG65" s="14" t="s">
        <v>83</v>
      </c>
      <c r="AH65" s="14" t="s">
        <v>83</v>
      </c>
      <c r="AI65" s="14" t="s">
        <v>83</v>
      </c>
      <c r="AJ65" s="14" t="s">
        <v>83</v>
      </c>
      <c r="AK65" s="14" t="s">
        <v>83</v>
      </c>
      <c r="AL65" s="14" t="s">
        <v>83</v>
      </c>
      <c r="AM65" s="8"/>
    </row>
    <row r="66" spans="1:39" x14ac:dyDescent="0.2">
      <c r="A66" s="16" t="s">
        <v>308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</row>
    <row r="67" spans="1:39" x14ac:dyDescent="0.2">
      <c r="A67" s="18" t="s">
        <v>103</v>
      </c>
    </row>
  </sheetData>
  <mergeCells count="34">
    <mergeCell ref="C63:C65"/>
    <mergeCell ref="B6:B20"/>
    <mergeCell ref="B21:B35"/>
    <mergeCell ref="B36:B50"/>
    <mergeCell ref="B51:B65"/>
    <mergeCell ref="C39:C41"/>
    <mergeCell ref="C42:C44"/>
    <mergeCell ref="C45:C47"/>
    <mergeCell ref="C48:C50"/>
    <mergeCell ref="C51:C53"/>
    <mergeCell ref="C24:C26"/>
    <mergeCell ref="C27:C29"/>
    <mergeCell ref="C30:C32"/>
    <mergeCell ref="C18:C20"/>
    <mergeCell ref="C21:C23"/>
    <mergeCell ref="C54:C56"/>
    <mergeCell ref="C57:C59"/>
    <mergeCell ref="C60:C62"/>
    <mergeCell ref="AC3:AL3"/>
    <mergeCell ref="AI2:AK2"/>
    <mergeCell ref="A2:D2"/>
    <mergeCell ref="A3:C5"/>
    <mergeCell ref="C6:C8"/>
    <mergeCell ref="A6:A65"/>
    <mergeCell ref="E3:H3"/>
    <mergeCell ref="I3:M3"/>
    <mergeCell ref="N3:O3"/>
    <mergeCell ref="P3:V3"/>
    <mergeCell ref="W3:AB3"/>
    <mergeCell ref="C33:C35"/>
    <mergeCell ref="C36:C38"/>
    <mergeCell ref="C9:C11"/>
    <mergeCell ref="C12:C14"/>
    <mergeCell ref="C15:C17"/>
  </mergeCells>
  <hyperlinks>
    <hyperlink ref="A1" location="'TOC'!A1:A1" display="Back to TOC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34"/>
  <sheetViews>
    <sheetView workbookViewId="0">
      <pane xSplit="2" ySplit="5" topLeftCell="C6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baseColWidth="10" defaultColWidth="8.83203125" defaultRowHeight="15" x14ac:dyDescent="0.2"/>
  <cols>
    <col min="1" max="1" width="50" style="2" bestFit="1" customWidth="1"/>
    <col min="2" max="2" width="25" style="2" bestFit="1" customWidth="1"/>
    <col min="3" max="37" width="12.6640625" style="2" customWidth="1"/>
  </cols>
  <sheetData>
    <row r="1" spans="1:38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8"/>
    </row>
    <row r="2" spans="1:38" ht="36" customHeight="1" x14ac:dyDescent="0.2">
      <c r="A2" s="26" t="s">
        <v>309</v>
      </c>
      <c r="B2" s="24"/>
      <c r="C2" s="2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8"/>
    </row>
    <row r="3" spans="1:38" ht="37" customHeight="1" x14ac:dyDescent="0.2">
      <c r="A3" s="27"/>
      <c r="B3" s="24"/>
      <c r="C3" s="11" t="s">
        <v>29</v>
      </c>
      <c r="D3" s="23" t="s">
        <v>30</v>
      </c>
      <c r="E3" s="24"/>
      <c r="F3" s="24"/>
      <c r="G3" s="24"/>
      <c r="H3" s="23" t="s">
        <v>31</v>
      </c>
      <c r="I3" s="24"/>
      <c r="J3" s="24"/>
      <c r="K3" s="24"/>
      <c r="L3" s="24"/>
      <c r="M3" s="23" t="s">
        <v>32</v>
      </c>
      <c r="N3" s="24"/>
      <c r="O3" s="23" t="s">
        <v>33</v>
      </c>
      <c r="P3" s="24"/>
      <c r="Q3" s="24"/>
      <c r="R3" s="24"/>
      <c r="S3" s="24"/>
      <c r="T3" s="24"/>
      <c r="U3" s="24"/>
      <c r="V3" s="23" t="s">
        <v>34</v>
      </c>
      <c r="W3" s="24"/>
      <c r="X3" s="24"/>
      <c r="Y3" s="24"/>
      <c r="Z3" s="24"/>
      <c r="AA3" s="24"/>
      <c r="AB3" s="23" t="s">
        <v>35</v>
      </c>
      <c r="AC3" s="24"/>
      <c r="AD3" s="24"/>
      <c r="AE3" s="24"/>
      <c r="AF3" s="24"/>
      <c r="AG3" s="24"/>
      <c r="AH3" s="24"/>
      <c r="AI3" s="24"/>
      <c r="AJ3" s="24"/>
      <c r="AK3" s="24"/>
      <c r="AL3" s="8"/>
    </row>
    <row r="4" spans="1:38" ht="16" customHeight="1" x14ac:dyDescent="0.2">
      <c r="A4" s="20"/>
      <c r="B4" s="24"/>
      <c r="C4" s="9" t="s">
        <v>36</v>
      </c>
      <c r="D4" s="9" t="s">
        <v>36</v>
      </c>
      <c r="E4" s="9" t="s">
        <v>37</v>
      </c>
      <c r="F4" s="9" t="s">
        <v>38</v>
      </c>
      <c r="G4" s="9" t="s">
        <v>39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36</v>
      </c>
      <c r="N4" s="9" t="s">
        <v>37</v>
      </c>
      <c r="O4" s="9" t="s">
        <v>36</v>
      </c>
      <c r="P4" s="9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36</v>
      </c>
      <c r="W4" s="9" t="s">
        <v>37</v>
      </c>
      <c r="X4" s="9" t="s">
        <v>38</v>
      </c>
      <c r="Y4" s="9" t="s">
        <v>39</v>
      </c>
      <c r="Z4" s="9" t="s">
        <v>40</v>
      </c>
      <c r="AA4" s="9" t="s">
        <v>41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9" t="s">
        <v>41</v>
      </c>
      <c r="AH4" s="9" t="s">
        <v>42</v>
      </c>
      <c r="AI4" s="9" t="s">
        <v>43</v>
      </c>
      <c r="AJ4" s="9" t="s">
        <v>44</v>
      </c>
      <c r="AK4" s="9" t="s">
        <v>45</v>
      </c>
      <c r="AL4" s="8"/>
    </row>
    <row r="5" spans="1:38" ht="25" x14ac:dyDescent="0.2">
      <c r="A5" s="20"/>
      <c r="B5" s="24"/>
      <c r="C5" s="11" t="s">
        <v>46</v>
      </c>
      <c r="D5" s="11" t="s">
        <v>47</v>
      </c>
      <c r="E5" s="11" t="s">
        <v>48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11" t="s">
        <v>55</v>
      </c>
      <c r="M5" s="11" t="s">
        <v>56</v>
      </c>
      <c r="N5" s="11" t="s">
        <v>57</v>
      </c>
      <c r="O5" s="11" t="s">
        <v>58</v>
      </c>
      <c r="P5" s="11" t="s">
        <v>59</v>
      </c>
      <c r="Q5" s="11" t="s">
        <v>60</v>
      </c>
      <c r="R5" s="11" t="s">
        <v>61</v>
      </c>
      <c r="S5" s="11" t="s">
        <v>62</v>
      </c>
      <c r="T5" s="11" t="s">
        <v>63</v>
      </c>
      <c r="U5" s="11" t="s">
        <v>64</v>
      </c>
      <c r="V5" s="11" t="s">
        <v>65</v>
      </c>
      <c r="W5" s="11" t="s">
        <v>66</v>
      </c>
      <c r="X5" s="11" t="s">
        <v>67</v>
      </c>
      <c r="Y5" s="11" t="s">
        <v>68</v>
      </c>
      <c r="Z5" s="11" t="s">
        <v>69</v>
      </c>
      <c r="AA5" s="11" t="s">
        <v>70</v>
      </c>
      <c r="AB5" s="11" t="s">
        <v>71</v>
      </c>
      <c r="AC5" s="11" t="s">
        <v>72</v>
      </c>
      <c r="AD5" s="11" t="s">
        <v>73</v>
      </c>
      <c r="AE5" s="11" t="s">
        <v>74</v>
      </c>
      <c r="AF5" s="11" t="s">
        <v>75</v>
      </c>
      <c r="AG5" s="11" t="s">
        <v>76</v>
      </c>
      <c r="AH5" s="11" t="s">
        <v>77</v>
      </c>
      <c r="AI5" s="11" t="s">
        <v>78</v>
      </c>
      <c r="AJ5" s="11" t="s">
        <v>79</v>
      </c>
      <c r="AK5" s="11" t="s">
        <v>80</v>
      </c>
      <c r="AL5" s="8"/>
    </row>
    <row r="6" spans="1:38" x14ac:dyDescent="0.2">
      <c r="A6" s="21" t="s">
        <v>310</v>
      </c>
      <c r="B6" s="19" t="s">
        <v>311</v>
      </c>
      <c r="C6" s="12">
        <v>1.928108215526E-3</v>
      </c>
      <c r="D6" s="12">
        <v>0</v>
      </c>
      <c r="E6" s="12">
        <v>0</v>
      </c>
      <c r="F6" s="12">
        <v>5.1421036426129996E-3</v>
      </c>
      <c r="G6" s="12">
        <v>2.554301129433E-3</v>
      </c>
      <c r="H6" s="12">
        <v>0</v>
      </c>
      <c r="I6" s="12">
        <v>0</v>
      </c>
      <c r="J6" s="12">
        <v>0</v>
      </c>
      <c r="K6" s="12">
        <v>1.243209855735E-2</v>
      </c>
      <c r="L6" s="12">
        <v>0</v>
      </c>
      <c r="M6" s="12">
        <v>4.4145445337009986E-3</v>
      </c>
      <c r="N6" s="12">
        <v>0</v>
      </c>
      <c r="O6" s="12">
        <v>5.1454934069249999E-3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5.7900590875210002E-3</v>
      </c>
      <c r="V6" s="12">
        <v>5.2235725924840003E-3</v>
      </c>
      <c r="W6" s="12">
        <v>0</v>
      </c>
      <c r="X6" s="12">
        <v>0</v>
      </c>
      <c r="Y6" s="12">
        <v>0</v>
      </c>
      <c r="Z6" s="12">
        <v>8.7033358453459993E-3</v>
      </c>
      <c r="AA6" s="12">
        <v>0</v>
      </c>
      <c r="AB6" s="12">
        <v>2.9108457772760001E-3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2.291399291674E-3</v>
      </c>
      <c r="AL6" s="8"/>
    </row>
    <row r="7" spans="1:38" x14ac:dyDescent="0.2">
      <c r="A7" s="20"/>
      <c r="B7" s="20"/>
      <c r="C7" s="13">
        <v>2</v>
      </c>
      <c r="D7" s="13">
        <v>0</v>
      </c>
      <c r="E7" s="13">
        <v>0</v>
      </c>
      <c r="F7" s="13">
        <v>1</v>
      </c>
      <c r="G7" s="13">
        <v>1</v>
      </c>
      <c r="H7" s="13">
        <v>0</v>
      </c>
      <c r="I7" s="13">
        <v>0</v>
      </c>
      <c r="J7" s="13">
        <v>0</v>
      </c>
      <c r="K7" s="13">
        <v>2</v>
      </c>
      <c r="L7" s="13">
        <v>0</v>
      </c>
      <c r="M7" s="13">
        <v>2</v>
      </c>
      <c r="N7" s="13">
        <v>0</v>
      </c>
      <c r="O7" s="13">
        <v>1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1</v>
      </c>
      <c r="V7" s="13">
        <v>1</v>
      </c>
      <c r="W7" s="13">
        <v>0</v>
      </c>
      <c r="X7" s="13">
        <v>0</v>
      </c>
      <c r="Y7" s="13">
        <v>0</v>
      </c>
      <c r="Z7" s="13">
        <v>1</v>
      </c>
      <c r="AA7" s="13">
        <v>0</v>
      </c>
      <c r="AB7" s="13">
        <v>1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1</v>
      </c>
      <c r="AL7" s="8"/>
    </row>
    <row r="8" spans="1:38" x14ac:dyDescent="0.2">
      <c r="A8" s="20"/>
      <c r="B8" s="20"/>
      <c r="C8" s="14" t="s">
        <v>83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8"/>
    </row>
    <row r="9" spans="1:38" x14ac:dyDescent="0.2">
      <c r="A9" s="22"/>
      <c r="B9" s="19" t="s">
        <v>312</v>
      </c>
      <c r="C9" s="12">
        <v>7.2625474053809999E-3</v>
      </c>
      <c r="D9" s="12">
        <v>1.117429871203E-2</v>
      </c>
      <c r="E9" s="12">
        <v>0</v>
      </c>
      <c r="F9" s="12">
        <v>1.0129136231280001E-2</v>
      </c>
      <c r="G9" s="12">
        <v>9.3017628112329991E-3</v>
      </c>
      <c r="H9" s="12">
        <v>0</v>
      </c>
      <c r="I9" s="12">
        <v>7.1210740190980008E-3</v>
      </c>
      <c r="J9" s="12">
        <v>1.617786933988E-2</v>
      </c>
      <c r="K9" s="12">
        <v>1.104477908389E-2</v>
      </c>
      <c r="L9" s="12">
        <v>9.9123701512680001E-3</v>
      </c>
      <c r="M9" s="12">
        <v>5.4313484442180008E-3</v>
      </c>
      <c r="N9" s="12">
        <v>9.8139456758899995E-3</v>
      </c>
      <c r="O9" s="12">
        <v>4.726366803193E-3</v>
      </c>
      <c r="P9" s="12">
        <v>0</v>
      </c>
      <c r="Q9" s="12">
        <v>1.26293819376E-2</v>
      </c>
      <c r="R9" s="12">
        <v>1.02012288862E-2</v>
      </c>
      <c r="S9" s="12">
        <v>1.018023976306E-2</v>
      </c>
      <c r="T9" s="12">
        <v>0</v>
      </c>
      <c r="U9" s="12">
        <v>8.2679262416059992E-3</v>
      </c>
      <c r="V9" s="12">
        <v>9.3801281384299998E-3</v>
      </c>
      <c r="W9" s="12">
        <v>5.6359811748219997E-3</v>
      </c>
      <c r="X9" s="12">
        <v>8.6311872586680004E-3</v>
      </c>
      <c r="Y9" s="12">
        <v>1.1227247264829999E-2</v>
      </c>
      <c r="Z9" s="12">
        <v>0</v>
      </c>
      <c r="AA9" s="12">
        <v>0</v>
      </c>
      <c r="AB9" s="12">
        <v>3.1856411180129999E-3</v>
      </c>
      <c r="AC9" s="12">
        <v>5.5295496097830001E-3</v>
      </c>
      <c r="AD9" s="12">
        <v>0</v>
      </c>
      <c r="AE9" s="12">
        <v>1.436591737007E-2</v>
      </c>
      <c r="AF9" s="12">
        <v>3.7772778524389997E-2</v>
      </c>
      <c r="AG9" s="12">
        <v>0</v>
      </c>
      <c r="AH9" s="12">
        <v>0</v>
      </c>
      <c r="AI9" s="12">
        <v>0</v>
      </c>
      <c r="AJ9" s="12">
        <v>0</v>
      </c>
      <c r="AK9" s="12">
        <v>8.4950342934509999E-3</v>
      </c>
      <c r="AL9" s="8"/>
    </row>
    <row r="10" spans="1:38" x14ac:dyDescent="0.2">
      <c r="A10" s="20"/>
      <c r="B10" s="20"/>
      <c r="C10" s="13">
        <v>8</v>
      </c>
      <c r="D10" s="13">
        <v>3</v>
      </c>
      <c r="E10" s="13">
        <v>0</v>
      </c>
      <c r="F10" s="13">
        <v>2</v>
      </c>
      <c r="G10" s="13">
        <v>3</v>
      </c>
      <c r="H10" s="13">
        <v>0</v>
      </c>
      <c r="I10" s="13">
        <v>1</v>
      </c>
      <c r="J10" s="13">
        <v>2</v>
      </c>
      <c r="K10" s="13">
        <v>3</v>
      </c>
      <c r="L10" s="13">
        <v>2</v>
      </c>
      <c r="M10" s="13">
        <v>2</v>
      </c>
      <c r="N10" s="13">
        <v>6</v>
      </c>
      <c r="O10" s="13">
        <v>1</v>
      </c>
      <c r="P10" s="13">
        <v>0</v>
      </c>
      <c r="Q10" s="13">
        <v>2</v>
      </c>
      <c r="R10" s="13">
        <v>3</v>
      </c>
      <c r="S10" s="13">
        <v>1</v>
      </c>
      <c r="T10" s="13">
        <v>0</v>
      </c>
      <c r="U10" s="13">
        <v>1</v>
      </c>
      <c r="V10" s="13">
        <v>3</v>
      </c>
      <c r="W10" s="13">
        <v>2</v>
      </c>
      <c r="X10" s="13">
        <v>1</v>
      </c>
      <c r="Y10" s="13">
        <v>2</v>
      </c>
      <c r="Z10" s="13">
        <v>0</v>
      </c>
      <c r="AA10" s="13">
        <v>0</v>
      </c>
      <c r="AB10" s="13">
        <v>2</v>
      </c>
      <c r="AC10" s="13">
        <v>1</v>
      </c>
      <c r="AD10" s="13">
        <v>0</v>
      </c>
      <c r="AE10" s="13">
        <v>1</v>
      </c>
      <c r="AF10" s="13">
        <v>2</v>
      </c>
      <c r="AG10" s="13">
        <v>0</v>
      </c>
      <c r="AH10" s="13">
        <v>0</v>
      </c>
      <c r="AI10" s="13">
        <v>0</v>
      </c>
      <c r="AJ10" s="13">
        <v>0</v>
      </c>
      <c r="AK10" s="13">
        <v>2</v>
      </c>
      <c r="AL10" s="8"/>
    </row>
    <row r="11" spans="1:38" x14ac:dyDescent="0.2">
      <c r="A11" s="20"/>
      <c r="B11" s="20"/>
      <c r="C11" s="14" t="s">
        <v>83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8"/>
    </row>
    <row r="12" spans="1:38" x14ac:dyDescent="0.2">
      <c r="A12" s="22"/>
      <c r="B12" s="19" t="s">
        <v>313</v>
      </c>
      <c r="C12" s="12">
        <v>8.7911426862160007E-3</v>
      </c>
      <c r="D12" s="12">
        <v>1.09525338746E-2</v>
      </c>
      <c r="E12" s="12">
        <v>1.68674174188E-3</v>
      </c>
      <c r="F12" s="12">
        <v>1.5489555368769999E-2</v>
      </c>
      <c r="G12" s="12">
        <v>8.561128012809999E-3</v>
      </c>
      <c r="H12" s="12">
        <v>0</v>
      </c>
      <c r="I12" s="12">
        <v>6.2713120376249997E-3</v>
      </c>
      <c r="J12" s="12">
        <v>0</v>
      </c>
      <c r="K12" s="12">
        <v>0</v>
      </c>
      <c r="L12" s="12">
        <v>1.6119292158700001E-2</v>
      </c>
      <c r="M12" s="12">
        <v>3.1611928799769999E-3</v>
      </c>
      <c r="N12" s="12">
        <v>1.045753252843E-2</v>
      </c>
      <c r="O12" s="12">
        <v>1.4526330456669999E-2</v>
      </c>
      <c r="P12" s="12">
        <v>0</v>
      </c>
      <c r="Q12" s="12">
        <v>1.4530789482450001E-2</v>
      </c>
      <c r="R12" s="12">
        <v>1.5549100167080001E-2</v>
      </c>
      <c r="S12" s="12">
        <v>0</v>
      </c>
      <c r="T12" s="12">
        <v>0</v>
      </c>
      <c r="U12" s="12">
        <v>0</v>
      </c>
      <c r="V12" s="12">
        <v>1.1198742782109999E-2</v>
      </c>
      <c r="W12" s="12">
        <v>4.9788954748540004E-3</v>
      </c>
      <c r="X12" s="12">
        <v>1.7079867269460001E-2</v>
      </c>
      <c r="Y12" s="12">
        <v>0</v>
      </c>
      <c r="Z12" s="12">
        <v>0</v>
      </c>
      <c r="AA12" s="12">
        <v>0</v>
      </c>
      <c r="AB12" s="12">
        <v>1.0104830812560001E-2</v>
      </c>
      <c r="AC12" s="12">
        <v>1.727416741763E-2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8.4679019784909999E-3</v>
      </c>
      <c r="AL12" s="8"/>
    </row>
    <row r="13" spans="1:38" x14ac:dyDescent="0.2">
      <c r="A13" s="20"/>
      <c r="B13" s="20"/>
      <c r="C13" s="13">
        <v>12</v>
      </c>
      <c r="D13" s="13">
        <v>3</v>
      </c>
      <c r="E13" s="13">
        <v>2</v>
      </c>
      <c r="F13" s="13">
        <v>4</v>
      </c>
      <c r="G13" s="13">
        <v>3</v>
      </c>
      <c r="H13" s="13">
        <v>0</v>
      </c>
      <c r="I13" s="13">
        <v>2</v>
      </c>
      <c r="J13" s="13">
        <v>0</v>
      </c>
      <c r="K13" s="13">
        <v>0</v>
      </c>
      <c r="L13" s="13">
        <v>6</v>
      </c>
      <c r="M13" s="13">
        <v>2</v>
      </c>
      <c r="N13" s="13">
        <v>8</v>
      </c>
      <c r="O13" s="13">
        <v>5</v>
      </c>
      <c r="P13" s="13">
        <v>0</v>
      </c>
      <c r="Q13" s="13">
        <v>3</v>
      </c>
      <c r="R13" s="13">
        <v>4</v>
      </c>
      <c r="S13" s="13">
        <v>0</v>
      </c>
      <c r="T13" s="13">
        <v>0</v>
      </c>
      <c r="U13" s="13">
        <v>0</v>
      </c>
      <c r="V13" s="13">
        <v>4</v>
      </c>
      <c r="W13" s="13">
        <v>2</v>
      </c>
      <c r="X13" s="13">
        <v>4</v>
      </c>
      <c r="Y13" s="13">
        <v>0</v>
      </c>
      <c r="Z13" s="13">
        <v>0</v>
      </c>
      <c r="AA13" s="13">
        <v>0</v>
      </c>
      <c r="AB13" s="13">
        <v>7</v>
      </c>
      <c r="AC13" s="13">
        <v>2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3</v>
      </c>
      <c r="AL13" s="8"/>
    </row>
    <row r="14" spans="1:38" x14ac:dyDescent="0.2">
      <c r="A14" s="20"/>
      <c r="B14" s="20"/>
      <c r="C14" s="14" t="s">
        <v>83</v>
      </c>
      <c r="D14" s="14"/>
      <c r="E14" s="14"/>
      <c r="F14" s="15" t="s">
        <v>95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8"/>
    </row>
    <row r="15" spans="1:38" x14ac:dyDescent="0.2">
      <c r="A15" s="22"/>
      <c r="B15" s="19" t="s">
        <v>314</v>
      </c>
      <c r="C15" s="12">
        <v>4.4980668445860003E-2</v>
      </c>
      <c r="D15" s="12">
        <v>6.8662487008399997E-2</v>
      </c>
      <c r="E15" s="12">
        <v>4.9470231383829999E-2</v>
      </c>
      <c r="F15" s="12">
        <v>3.0826016871169998E-2</v>
      </c>
      <c r="G15" s="12">
        <v>3.4670794838419998E-2</v>
      </c>
      <c r="H15" s="12">
        <v>6.1404378576349998E-2</v>
      </c>
      <c r="I15" s="12">
        <v>6.5131733123510005E-2</v>
      </c>
      <c r="J15" s="12">
        <v>2.2433737773009998E-2</v>
      </c>
      <c r="K15" s="12">
        <v>3.7598051382980002E-2</v>
      </c>
      <c r="L15" s="12">
        <v>4.5006584617000002E-2</v>
      </c>
      <c r="M15" s="12">
        <v>3.3062805222959998E-2</v>
      </c>
      <c r="N15" s="12">
        <v>5.8330332292589999E-2</v>
      </c>
      <c r="O15" s="12">
        <v>2.5320389060379998E-2</v>
      </c>
      <c r="P15" s="12">
        <v>4.7355098894229987E-2</v>
      </c>
      <c r="Q15" s="12">
        <v>0.1159390722629</v>
      </c>
      <c r="R15" s="12">
        <v>1.9954588668779999E-2</v>
      </c>
      <c r="S15" s="12">
        <v>2.6788128298409999E-2</v>
      </c>
      <c r="T15" s="12">
        <v>4.8754048764719997E-2</v>
      </c>
      <c r="U15" s="12">
        <v>7.7248057406120008E-2</v>
      </c>
      <c r="V15" s="12">
        <v>3.2109869925199999E-2</v>
      </c>
      <c r="W15" s="12">
        <v>3.5562147303619999E-2</v>
      </c>
      <c r="X15" s="12">
        <v>6.9954343194859991E-2</v>
      </c>
      <c r="Y15" s="12">
        <v>7.3339991746929997E-2</v>
      </c>
      <c r="Z15" s="12">
        <v>1.398466613639E-2</v>
      </c>
      <c r="AA15" s="12">
        <v>4.9194347975830013E-2</v>
      </c>
      <c r="AB15" s="12">
        <v>6.7734192494660006E-2</v>
      </c>
      <c r="AC15" s="12">
        <v>3.0731150302409999E-2</v>
      </c>
      <c r="AD15" s="12">
        <v>0</v>
      </c>
      <c r="AE15" s="12">
        <v>1.30427248139E-2</v>
      </c>
      <c r="AF15" s="12">
        <v>2.047555972505E-2</v>
      </c>
      <c r="AG15" s="12">
        <v>0</v>
      </c>
      <c r="AH15" s="12">
        <v>0</v>
      </c>
      <c r="AI15" s="12">
        <v>0</v>
      </c>
      <c r="AJ15" s="12">
        <v>0</v>
      </c>
      <c r="AK15" s="12">
        <v>3.6383520130160003E-2</v>
      </c>
      <c r="AL15" s="8"/>
    </row>
    <row r="16" spans="1:38" x14ac:dyDescent="0.2">
      <c r="A16" s="20"/>
      <c r="B16" s="20"/>
      <c r="C16" s="13">
        <v>42</v>
      </c>
      <c r="D16" s="13">
        <v>13</v>
      </c>
      <c r="E16" s="13">
        <v>9</v>
      </c>
      <c r="F16" s="13">
        <v>10</v>
      </c>
      <c r="G16" s="13">
        <v>10</v>
      </c>
      <c r="H16" s="13">
        <v>3</v>
      </c>
      <c r="I16" s="13">
        <v>13</v>
      </c>
      <c r="J16" s="13">
        <v>5</v>
      </c>
      <c r="K16" s="13">
        <v>7</v>
      </c>
      <c r="L16" s="13">
        <v>13</v>
      </c>
      <c r="M16" s="13">
        <v>15</v>
      </c>
      <c r="N16" s="13">
        <v>25</v>
      </c>
      <c r="O16" s="13">
        <v>9</v>
      </c>
      <c r="P16" s="13">
        <v>6</v>
      </c>
      <c r="Q16" s="13">
        <v>12</v>
      </c>
      <c r="R16" s="13">
        <v>6</v>
      </c>
      <c r="S16" s="13">
        <v>2</v>
      </c>
      <c r="T16" s="13">
        <v>2</v>
      </c>
      <c r="U16" s="13">
        <v>5</v>
      </c>
      <c r="V16" s="13">
        <v>10</v>
      </c>
      <c r="W16" s="13">
        <v>13</v>
      </c>
      <c r="X16" s="13">
        <v>7</v>
      </c>
      <c r="Y16" s="13">
        <v>9</v>
      </c>
      <c r="Z16" s="13">
        <v>1</v>
      </c>
      <c r="AA16" s="13">
        <v>1</v>
      </c>
      <c r="AB16" s="13">
        <v>28</v>
      </c>
      <c r="AC16" s="13">
        <v>4</v>
      </c>
      <c r="AD16" s="13">
        <v>0</v>
      </c>
      <c r="AE16" s="13">
        <v>1</v>
      </c>
      <c r="AF16" s="13">
        <v>1</v>
      </c>
      <c r="AG16" s="13">
        <v>0</v>
      </c>
      <c r="AH16" s="13">
        <v>0</v>
      </c>
      <c r="AI16" s="13">
        <v>0</v>
      </c>
      <c r="AJ16" s="13">
        <v>0</v>
      </c>
      <c r="AK16" s="13">
        <v>8</v>
      </c>
      <c r="AL16" s="8"/>
    </row>
    <row r="17" spans="1:38" x14ac:dyDescent="0.2">
      <c r="A17" s="20"/>
      <c r="B17" s="20"/>
      <c r="C17" s="14" t="s">
        <v>83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 t="s">
        <v>91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8"/>
    </row>
    <row r="18" spans="1:38" x14ac:dyDescent="0.2">
      <c r="A18" s="22"/>
      <c r="B18" s="19" t="s">
        <v>315</v>
      </c>
      <c r="C18" s="12">
        <v>4.3667769046179999E-2</v>
      </c>
      <c r="D18" s="12">
        <v>4.589704859958E-2</v>
      </c>
      <c r="E18" s="12">
        <v>3.355890072487E-2</v>
      </c>
      <c r="F18" s="12">
        <v>5.9473219537319988E-2</v>
      </c>
      <c r="G18" s="12">
        <v>3.8332517861649998E-2</v>
      </c>
      <c r="H18" s="12">
        <v>5.793858632848E-2</v>
      </c>
      <c r="I18" s="12">
        <v>2.944082360536E-2</v>
      </c>
      <c r="J18" s="12">
        <v>3.9568570508159998E-2</v>
      </c>
      <c r="K18" s="12">
        <v>3.5757653749970003E-2</v>
      </c>
      <c r="L18" s="12">
        <v>5.1481958384230003E-2</v>
      </c>
      <c r="M18" s="12">
        <v>5.8132883113959997E-2</v>
      </c>
      <c r="N18" s="12">
        <v>3.2265555492269997E-2</v>
      </c>
      <c r="O18" s="12">
        <v>2.514286256461E-2</v>
      </c>
      <c r="P18" s="12">
        <v>4.6761871118269988E-2</v>
      </c>
      <c r="Q18" s="12">
        <v>5.8771126039080003E-2</v>
      </c>
      <c r="R18" s="12">
        <v>3.436411277247E-2</v>
      </c>
      <c r="S18" s="12">
        <v>6.9801775295499996E-2</v>
      </c>
      <c r="T18" s="12">
        <v>0.14351860314760001</v>
      </c>
      <c r="U18" s="12">
        <v>1.145962152016E-2</v>
      </c>
      <c r="V18" s="12">
        <v>2.2264072023290001E-2</v>
      </c>
      <c r="W18" s="12">
        <v>5.9899778792699997E-2</v>
      </c>
      <c r="X18" s="12">
        <v>2.2117697300269999E-2</v>
      </c>
      <c r="Y18" s="12">
        <v>7.9457449595070007E-2</v>
      </c>
      <c r="Z18" s="12">
        <v>0</v>
      </c>
      <c r="AA18" s="12">
        <v>0</v>
      </c>
      <c r="AB18" s="12">
        <v>5.5344851302710003E-2</v>
      </c>
      <c r="AC18" s="12">
        <v>5.3064883812870001E-2</v>
      </c>
      <c r="AD18" s="12">
        <v>4.6294489296779998E-2</v>
      </c>
      <c r="AE18" s="12">
        <v>0</v>
      </c>
      <c r="AF18" s="12">
        <v>0</v>
      </c>
      <c r="AG18" s="12">
        <v>3.4467458686679997E-2</v>
      </c>
      <c r="AH18" s="12">
        <v>0</v>
      </c>
      <c r="AI18" s="12">
        <v>0</v>
      </c>
      <c r="AJ18" s="12">
        <v>0</v>
      </c>
      <c r="AK18" s="12">
        <v>4.2446278748369988E-2</v>
      </c>
      <c r="AL18" s="8"/>
    </row>
    <row r="19" spans="1:38" x14ac:dyDescent="0.2">
      <c r="A19" s="20"/>
      <c r="B19" s="20"/>
      <c r="C19" s="13">
        <v>44</v>
      </c>
      <c r="D19" s="13">
        <v>6</v>
      </c>
      <c r="E19" s="13">
        <v>9</v>
      </c>
      <c r="F19" s="13">
        <v>17</v>
      </c>
      <c r="G19" s="13">
        <v>12</v>
      </c>
      <c r="H19" s="13">
        <v>3</v>
      </c>
      <c r="I19" s="13">
        <v>5</v>
      </c>
      <c r="J19" s="13">
        <v>7</v>
      </c>
      <c r="K19" s="13">
        <v>8</v>
      </c>
      <c r="L19" s="13">
        <v>18</v>
      </c>
      <c r="M19" s="13">
        <v>16</v>
      </c>
      <c r="N19" s="13">
        <v>26</v>
      </c>
      <c r="O19" s="13">
        <v>9</v>
      </c>
      <c r="P19" s="13">
        <v>7</v>
      </c>
      <c r="Q19" s="13">
        <v>9</v>
      </c>
      <c r="R19" s="13">
        <v>9</v>
      </c>
      <c r="S19" s="13">
        <v>5</v>
      </c>
      <c r="T19" s="13">
        <v>3</v>
      </c>
      <c r="U19" s="13">
        <v>2</v>
      </c>
      <c r="V19" s="13">
        <v>8</v>
      </c>
      <c r="W19" s="13">
        <v>20</v>
      </c>
      <c r="X19" s="13">
        <v>4</v>
      </c>
      <c r="Y19" s="13">
        <v>9</v>
      </c>
      <c r="Z19" s="13">
        <v>0</v>
      </c>
      <c r="AA19" s="13">
        <v>0</v>
      </c>
      <c r="AB19" s="13">
        <v>26</v>
      </c>
      <c r="AC19" s="13">
        <v>7</v>
      </c>
      <c r="AD19" s="13">
        <v>1</v>
      </c>
      <c r="AE19" s="13">
        <v>0</v>
      </c>
      <c r="AF19" s="13">
        <v>0</v>
      </c>
      <c r="AG19" s="13">
        <v>1</v>
      </c>
      <c r="AH19" s="13">
        <v>0</v>
      </c>
      <c r="AI19" s="13">
        <v>0</v>
      </c>
      <c r="AJ19" s="13">
        <v>0</v>
      </c>
      <c r="AK19" s="13">
        <v>9</v>
      </c>
      <c r="AL19" s="8"/>
    </row>
    <row r="20" spans="1:38" x14ac:dyDescent="0.2">
      <c r="A20" s="20"/>
      <c r="B20" s="20"/>
      <c r="C20" s="14" t="s">
        <v>83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8"/>
    </row>
    <row r="21" spans="1:38" x14ac:dyDescent="0.2">
      <c r="A21" s="22"/>
      <c r="B21" s="19" t="s">
        <v>316</v>
      </c>
      <c r="C21" s="12">
        <v>0.33961880680250001</v>
      </c>
      <c r="D21" s="12">
        <v>0.4038443638127</v>
      </c>
      <c r="E21" s="12">
        <v>0.30844723362990001</v>
      </c>
      <c r="F21" s="12">
        <v>0.36936941187670003</v>
      </c>
      <c r="G21" s="12">
        <v>0.29586030790970003</v>
      </c>
      <c r="H21" s="12">
        <v>0.2601516577827</v>
      </c>
      <c r="I21" s="12">
        <v>0.37996566947530003</v>
      </c>
      <c r="J21" s="12">
        <v>0.44857984803590001</v>
      </c>
      <c r="K21" s="12">
        <v>0.38607240058530001</v>
      </c>
      <c r="L21" s="12">
        <v>0.30344110771299998</v>
      </c>
      <c r="M21" s="12">
        <v>0.32915491753449999</v>
      </c>
      <c r="N21" s="12">
        <v>0.35100616303100002</v>
      </c>
      <c r="O21" s="12">
        <v>0.47656777140220002</v>
      </c>
      <c r="P21" s="12">
        <v>0.40436766049889988</v>
      </c>
      <c r="Q21" s="12">
        <v>0.2560893733713</v>
      </c>
      <c r="R21" s="12">
        <v>0.35368843098079999</v>
      </c>
      <c r="S21" s="12">
        <v>0.25377736745689999</v>
      </c>
      <c r="T21" s="12">
        <v>0.2356989430258</v>
      </c>
      <c r="U21" s="12">
        <v>0.19024406457099999</v>
      </c>
      <c r="V21" s="12">
        <v>0.41992760528299999</v>
      </c>
      <c r="W21" s="12">
        <v>0.42019611030170001</v>
      </c>
      <c r="X21" s="12">
        <v>0.3024912072548</v>
      </c>
      <c r="Y21" s="12">
        <v>0.22413512027929999</v>
      </c>
      <c r="Z21" s="12">
        <v>0.25299440580139998</v>
      </c>
      <c r="AA21" s="12">
        <v>0.2299694387084</v>
      </c>
      <c r="AB21" s="12">
        <v>0.42810574720110001</v>
      </c>
      <c r="AC21" s="12">
        <v>0.46905733293719998</v>
      </c>
      <c r="AD21" s="12">
        <v>0.36157946576860001</v>
      </c>
      <c r="AE21" s="12">
        <v>0.23613514352010001</v>
      </c>
      <c r="AF21" s="12">
        <v>0.31551961810329998</v>
      </c>
      <c r="AG21" s="12">
        <v>0.1858774406691</v>
      </c>
      <c r="AH21" s="12">
        <v>0.77731186838620003</v>
      </c>
      <c r="AI21" s="12">
        <v>9.3469635903690007E-2</v>
      </c>
      <c r="AJ21" s="12">
        <v>0.1957655026996</v>
      </c>
      <c r="AK21" s="12">
        <v>0.1958308970572</v>
      </c>
      <c r="AL21" s="8"/>
    </row>
    <row r="22" spans="1:38" x14ac:dyDescent="0.2">
      <c r="A22" s="20"/>
      <c r="B22" s="20"/>
      <c r="C22" s="13">
        <v>320</v>
      </c>
      <c r="D22" s="13">
        <v>84</v>
      </c>
      <c r="E22" s="13">
        <v>79</v>
      </c>
      <c r="F22" s="13">
        <v>86</v>
      </c>
      <c r="G22" s="13">
        <v>71</v>
      </c>
      <c r="H22" s="13">
        <v>25</v>
      </c>
      <c r="I22" s="13">
        <v>49</v>
      </c>
      <c r="J22" s="13">
        <v>53</v>
      </c>
      <c r="K22" s="13">
        <v>71</v>
      </c>
      <c r="L22" s="13">
        <v>97</v>
      </c>
      <c r="M22" s="13">
        <v>117</v>
      </c>
      <c r="N22" s="13">
        <v>186</v>
      </c>
      <c r="O22" s="13">
        <v>109</v>
      </c>
      <c r="P22" s="13">
        <v>38</v>
      </c>
      <c r="Q22" s="13">
        <v>38</v>
      </c>
      <c r="R22" s="13">
        <v>73</v>
      </c>
      <c r="S22" s="13">
        <v>31</v>
      </c>
      <c r="T22" s="13">
        <v>11</v>
      </c>
      <c r="U22" s="13">
        <v>20</v>
      </c>
      <c r="V22" s="13">
        <v>99</v>
      </c>
      <c r="W22" s="13">
        <v>104</v>
      </c>
      <c r="X22" s="13">
        <v>45</v>
      </c>
      <c r="Y22" s="13">
        <v>43</v>
      </c>
      <c r="Z22" s="13">
        <v>13</v>
      </c>
      <c r="AA22" s="13">
        <v>3</v>
      </c>
      <c r="AB22" s="13">
        <v>175</v>
      </c>
      <c r="AC22" s="13">
        <v>41</v>
      </c>
      <c r="AD22" s="13">
        <v>8</v>
      </c>
      <c r="AE22" s="13">
        <v>10</v>
      </c>
      <c r="AF22" s="13">
        <v>17</v>
      </c>
      <c r="AG22" s="13">
        <v>3</v>
      </c>
      <c r="AH22" s="13">
        <v>2</v>
      </c>
      <c r="AI22" s="13">
        <v>2</v>
      </c>
      <c r="AJ22" s="13">
        <v>1</v>
      </c>
      <c r="AK22" s="13">
        <v>61</v>
      </c>
      <c r="AL22" s="8"/>
    </row>
    <row r="23" spans="1:38" x14ac:dyDescent="0.2">
      <c r="A23" s="20"/>
      <c r="B23" s="20"/>
      <c r="C23" s="14" t="s">
        <v>83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 t="s">
        <v>317</v>
      </c>
      <c r="P23" s="14"/>
      <c r="Q23" s="14"/>
      <c r="R23" s="14"/>
      <c r="S23" s="14"/>
      <c r="T23" s="14"/>
      <c r="U23" s="14"/>
      <c r="V23" s="14"/>
      <c r="W23" s="15" t="s">
        <v>91</v>
      </c>
      <c r="X23" s="14"/>
      <c r="Y23" s="14"/>
      <c r="Z23" s="14"/>
      <c r="AA23" s="14"/>
      <c r="AB23" s="15" t="s">
        <v>162</v>
      </c>
      <c r="AC23" s="15" t="s">
        <v>92</v>
      </c>
      <c r="AD23" s="14"/>
      <c r="AE23" s="14"/>
      <c r="AF23" s="14"/>
      <c r="AG23" s="14"/>
      <c r="AH23" s="14"/>
      <c r="AI23" s="14"/>
      <c r="AJ23" s="14"/>
      <c r="AK23" s="14"/>
      <c r="AL23" s="8"/>
    </row>
    <row r="24" spans="1:38" x14ac:dyDescent="0.2">
      <c r="A24" s="22"/>
      <c r="B24" s="19" t="s">
        <v>318</v>
      </c>
      <c r="C24" s="12">
        <v>0.27167604466630002</v>
      </c>
      <c r="D24" s="12">
        <v>0.18588279231230001</v>
      </c>
      <c r="E24" s="12">
        <v>0.24651199270890001</v>
      </c>
      <c r="F24" s="12">
        <v>0.28015684379669997</v>
      </c>
      <c r="G24" s="12">
        <v>0.35704400442489997</v>
      </c>
      <c r="H24" s="12">
        <v>0.3455332542315</v>
      </c>
      <c r="I24" s="12">
        <v>0.2330877511485</v>
      </c>
      <c r="J24" s="12">
        <v>0.25203610877409999</v>
      </c>
      <c r="K24" s="12">
        <v>0.2428718346798</v>
      </c>
      <c r="L24" s="12">
        <v>0.2473073802879</v>
      </c>
      <c r="M24" s="12">
        <v>0.25880542577400001</v>
      </c>
      <c r="N24" s="12">
        <v>0.27831766764240001</v>
      </c>
      <c r="O24" s="12">
        <v>0.22534671476769999</v>
      </c>
      <c r="P24" s="12">
        <v>0.28358858659730002</v>
      </c>
      <c r="Q24" s="12">
        <v>0.37834023624239999</v>
      </c>
      <c r="R24" s="12">
        <v>0.2647469161389</v>
      </c>
      <c r="S24" s="12">
        <v>0.28895809393049998</v>
      </c>
      <c r="T24" s="12">
        <v>0.11311659239959999</v>
      </c>
      <c r="U24" s="12">
        <v>0.30663484951300002</v>
      </c>
      <c r="V24" s="12">
        <v>0.26131214945749998</v>
      </c>
      <c r="W24" s="12">
        <v>0.25830889861790002</v>
      </c>
      <c r="X24" s="12">
        <v>0.30044268158089998</v>
      </c>
      <c r="Y24" s="12">
        <v>0.21761437208660001</v>
      </c>
      <c r="Z24" s="12">
        <v>0.36842664795469998</v>
      </c>
      <c r="AA24" s="12">
        <v>0.45152529949440001</v>
      </c>
      <c r="AB24" s="12">
        <v>0.25919242722050001</v>
      </c>
      <c r="AC24" s="12">
        <v>0.18343221331090001</v>
      </c>
      <c r="AD24" s="12">
        <v>0.35619162181649999</v>
      </c>
      <c r="AE24" s="12">
        <v>0.42104446508690002</v>
      </c>
      <c r="AF24" s="12">
        <v>0.2715335802137</v>
      </c>
      <c r="AG24" s="12">
        <v>0.46380221563250001</v>
      </c>
      <c r="AH24" s="12">
        <v>0.12147332276220001</v>
      </c>
      <c r="AI24" s="12">
        <v>0.3595130688007</v>
      </c>
      <c r="AJ24" s="12">
        <v>0</v>
      </c>
      <c r="AK24" s="12">
        <v>0.28719891297139999</v>
      </c>
      <c r="AL24" s="8"/>
    </row>
    <row r="25" spans="1:38" x14ac:dyDescent="0.2">
      <c r="A25" s="20"/>
      <c r="B25" s="20"/>
      <c r="C25" s="13">
        <v>254</v>
      </c>
      <c r="D25" s="13">
        <v>43</v>
      </c>
      <c r="E25" s="13">
        <v>73</v>
      </c>
      <c r="F25" s="13">
        <v>50</v>
      </c>
      <c r="G25" s="13">
        <v>88</v>
      </c>
      <c r="H25" s="13">
        <v>33</v>
      </c>
      <c r="I25" s="13">
        <v>34</v>
      </c>
      <c r="J25" s="13">
        <v>39</v>
      </c>
      <c r="K25" s="13">
        <v>46</v>
      </c>
      <c r="L25" s="13">
        <v>78</v>
      </c>
      <c r="M25" s="13">
        <v>101</v>
      </c>
      <c r="N25" s="13">
        <v>135</v>
      </c>
      <c r="O25" s="13">
        <v>55</v>
      </c>
      <c r="P25" s="13">
        <v>26</v>
      </c>
      <c r="Q25" s="13">
        <v>39</v>
      </c>
      <c r="R25" s="13">
        <v>52</v>
      </c>
      <c r="S25" s="13">
        <v>35</v>
      </c>
      <c r="T25" s="13">
        <v>8</v>
      </c>
      <c r="U25" s="13">
        <v>39</v>
      </c>
      <c r="V25" s="13">
        <v>57</v>
      </c>
      <c r="W25" s="13">
        <v>61</v>
      </c>
      <c r="X25" s="13">
        <v>46</v>
      </c>
      <c r="Y25" s="13">
        <v>44</v>
      </c>
      <c r="Z25" s="13">
        <v>25</v>
      </c>
      <c r="AA25" s="13">
        <v>5</v>
      </c>
      <c r="AB25" s="13">
        <v>91</v>
      </c>
      <c r="AC25" s="13">
        <v>25</v>
      </c>
      <c r="AD25" s="13">
        <v>6</v>
      </c>
      <c r="AE25" s="13">
        <v>16</v>
      </c>
      <c r="AF25" s="13">
        <v>20</v>
      </c>
      <c r="AG25" s="13">
        <v>10</v>
      </c>
      <c r="AH25" s="13">
        <v>1</v>
      </c>
      <c r="AI25" s="13">
        <v>5</v>
      </c>
      <c r="AJ25" s="13">
        <v>0</v>
      </c>
      <c r="AK25" s="13">
        <v>80</v>
      </c>
      <c r="AL25" s="8"/>
    </row>
    <row r="26" spans="1:38" x14ac:dyDescent="0.2">
      <c r="A26" s="20"/>
      <c r="B26" s="20"/>
      <c r="C26" s="14" t="s">
        <v>83</v>
      </c>
      <c r="D26" s="14"/>
      <c r="E26" s="14"/>
      <c r="F26" s="14"/>
      <c r="G26" s="15" t="s">
        <v>85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8"/>
    </row>
    <row r="27" spans="1:38" x14ac:dyDescent="0.2">
      <c r="A27" s="22"/>
      <c r="B27" s="19" t="s">
        <v>319</v>
      </c>
      <c r="C27" s="12">
        <v>0.28207491273200003</v>
      </c>
      <c r="D27" s="12">
        <v>0.27358647568040001</v>
      </c>
      <c r="E27" s="12">
        <v>0.36032489981060001</v>
      </c>
      <c r="F27" s="12">
        <v>0.22941371267550001</v>
      </c>
      <c r="G27" s="12">
        <v>0.25367518301179998</v>
      </c>
      <c r="H27" s="12">
        <v>0.274972123081</v>
      </c>
      <c r="I27" s="12">
        <v>0.27898163659059999</v>
      </c>
      <c r="J27" s="12">
        <v>0.22120386556890001</v>
      </c>
      <c r="K27" s="12">
        <v>0.2742231819607</v>
      </c>
      <c r="L27" s="12">
        <v>0.32673130668790001</v>
      </c>
      <c r="M27" s="12">
        <v>0.30783688249669999</v>
      </c>
      <c r="N27" s="12">
        <v>0.25980880333739997</v>
      </c>
      <c r="O27" s="12">
        <v>0.22322407153830001</v>
      </c>
      <c r="P27" s="12">
        <v>0.21792678289129999</v>
      </c>
      <c r="Q27" s="12">
        <v>0.16370002066430001</v>
      </c>
      <c r="R27" s="12">
        <v>0.30149562238569999</v>
      </c>
      <c r="S27" s="12">
        <v>0.35049439525559989</v>
      </c>
      <c r="T27" s="12">
        <v>0.45891181266230002</v>
      </c>
      <c r="U27" s="12">
        <v>0.40035542166049998</v>
      </c>
      <c r="V27" s="12">
        <v>0.23858385979800001</v>
      </c>
      <c r="W27" s="12">
        <v>0.21541818833439999</v>
      </c>
      <c r="X27" s="12">
        <v>0.27928301614110002</v>
      </c>
      <c r="Y27" s="12">
        <v>0.39422581902729997</v>
      </c>
      <c r="Z27" s="12">
        <v>0.35589094426220003</v>
      </c>
      <c r="AA27" s="12">
        <v>0.26931091382139999</v>
      </c>
      <c r="AB27" s="12">
        <v>0.1734214640732</v>
      </c>
      <c r="AC27" s="12">
        <v>0.2409107026093</v>
      </c>
      <c r="AD27" s="12">
        <v>0.23593442311810001</v>
      </c>
      <c r="AE27" s="12">
        <v>0.31541174920909998</v>
      </c>
      <c r="AF27" s="12">
        <v>0.35469846343349998</v>
      </c>
      <c r="AG27" s="12">
        <v>0.3158528850117</v>
      </c>
      <c r="AH27" s="12">
        <v>0.10121480885170001</v>
      </c>
      <c r="AI27" s="12">
        <v>0.54701729529559995</v>
      </c>
      <c r="AJ27" s="12">
        <v>0.80423449730040009</v>
      </c>
      <c r="AK27" s="12">
        <v>0.4188860555292</v>
      </c>
      <c r="AL27" s="8"/>
    </row>
    <row r="28" spans="1:38" x14ac:dyDescent="0.2">
      <c r="A28" s="20"/>
      <c r="B28" s="20"/>
      <c r="C28" s="13">
        <v>234</v>
      </c>
      <c r="D28" s="13">
        <v>41</v>
      </c>
      <c r="E28" s="13">
        <v>86</v>
      </c>
      <c r="F28" s="13">
        <v>49</v>
      </c>
      <c r="G28" s="13">
        <v>58</v>
      </c>
      <c r="H28" s="13">
        <v>23</v>
      </c>
      <c r="I28" s="13">
        <v>31</v>
      </c>
      <c r="J28" s="13">
        <v>28</v>
      </c>
      <c r="K28" s="13">
        <v>52</v>
      </c>
      <c r="L28" s="13">
        <v>74</v>
      </c>
      <c r="M28" s="13">
        <v>110</v>
      </c>
      <c r="N28" s="13">
        <v>107</v>
      </c>
      <c r="O28" s="13">
        <v>44</v>
      </c>
      <c r="P28" s="13">
        <v>20</v>
      </c>
      <c r="Q28" s="13">
        <v>19</v>
      </c>
      <c r="R28" s="13">
        <v>55</v>
      </c>
      <c r="S28" s="13">
        <v>34</v>
      </c>
      <c r="T28" s="13">
        <v>9</v>
      </c>
      <c r="U28" s="13">
        <v>53</v>
      </c>
      <c r="V28" s="13">
        <v>49</v>
      </c>
      <c r="W28" s="13">
        <v>44</v>
      </c>
      <c r="X28" s="13">
        <v>37</v>
      </c>
      <c r="Y28" s="13">
        <v>60</v>
      </c>
      <c r="Z28" s="13">
        <v>26</v>
      </c>
      <c r="AA28" s="13">
        <v>3</v>
      </c>
      <c r="AB28" s="13">
        <v>49</v>
      </c>
      <c r="AC28" s="13">
        <v>18</v>
      </c>
      <c r="AD28" s="13">
        <v>4</v>
      </c>
      <c r="AE28" s="13">
        <v>15</v>
      </c>
      <c r="AF28" s="13">
        <v>19</v>
      </c>
      <c r="AG28" s="13">
        <v>5</v>
      </c>
      <c r="AH28" s="13">
        <v>1</v>
      </c>
      <c r="AI28" s="13">
        <v>6</v>
      </c>
      <c r="AJ28" s="13">
        <v>3</v>
      </c>
      <c r="AK28" s="13">
        <v>114</v>
      </c>
      <c r="AL28" s="8"/>
    </row>
    <row r="29" spans="1:38" x14ac:dyDescent="0.2">
      <c r="A29" s="20"/>
      <c r="B29" s="20"/>
      <c r="C29" s="14" t="s">
        <v>83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5" t="s">
        <v>85</v>
      </c>
      <c r="AK29" s="15" t="s">
        <v>113</v>
      </c>
      <c r="AL29" s="8"/>
    </row>
    <row r="30" spans="1:38" x14ac:dyDescent="0.2">
      <c r="A30" s="22"/>
      <c r="B30" s="19" t="s">
        <v>29</v>
      </c>
      <c r="C30" s="12">
        <v>1</v>
      </c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v>1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  <c r="AF30" s="12">
        <v>1</v>
      </c>
      <c r="AG30" s="12">
        <v>1</v>
      </c>
      <c r="AH30" s="12">
        <v>1</v>
      </c>
      <c r="AI30" s="12">
        <v>1</v>
      </c>
      <c r="AJ30" s="12">
        <v>1</v>
      </c>
      <c r="AK30" s="12">
        <v>1</v>
      </c>
      <c r="AL30" s="8"/>
    </row>
    <row r="31" spans="1:38" x14ac:dyDescent="0.2">
      <c r="A31" s="20"/>
      <c r="B31" s="20"/>
      <c r="C31" s="13">
        <v>916</v>
      </c>
      <c r="D31" s="13">
        <v>193</v>
      </c>
      <c r="E31" s="13">
        <v>258</v>
      </c>
      <c r="F31" s="13">
        <v>219</v>
      </c>
      <c r="G31" s="13">
        <v>246</v>
      </c>
      <c r="H31" s="13">
        <v>87</v>
      </c>
      <c r="I31" s="13">
        <v>135</v>
      </c>
      <c r="J31" s="13">
        <v>134</v>
      </c>
      <c r="K31" s="13">
        <v>189</v>
      </c>
      <c r="L31" s="13">
        <v>288</v>
      </c>
      <c r="M31" s="13">
        <v>365</v>
      </c>
      <c r="N31" s="13">
        <v>493</v>
      </c>
      <c r="O31" s="13">
        <v>233</v>
      </c>
      <c r="P31" s="13">
        <v>97</v>
      </c>
      <c r="Q31" s="13">
        <v>122</v>
      </c>
      <c r="R31" s="13">
        <v>202</v>
      </c>
      <c r="S31" s="13">
        <v>108</v>
      </c>
      <c r="T31" s="13">
        <v>33</v>
      </c>
      <c r="U31" s="13">
        <v>121</v>
      </c>
      <c r="V31" s="13">
        <v>231</v>
      </c>
      <c r="W31" s="13">
        <v>246</v>
      </c>
      <c r="X31" s="13">
        <v>144</v>
      </c>
      <c r="Y31" s="13">
        <v>167</v>
      </c>
      <c r="Z31" s="13">
        <v>66</v>
      </c>
      <c r="AA31" s="13">
        <v>12</v>
      </c>
      <c r="AB31" s="13">
        <v>379</v>
      </c>
      <c r="AC31" s="13">
        <v>98</v>
      </c>
      <c r="AD31" s="13">
        <v>19</v>
      </c>
      <c r="AE31" s="13">
        <v>43</v>
      </c>
      <c r="AF31" s="13">
        <v>59</v>
      </c>
      <c r="AG31" s="13">
        <v>19</v>
      </c>
      <c r="AH31" s="13">
        <v>4</v>
      </c>
      <c r="AI31" s="13">
        <v>13</v>
      </c>
      <c r="AJ31" s="13">
        <v>4</v>
      </c>
      <c r="AK31" s="13">
        <v>278</v>
      </c>
      <c r="AL31" s="8"/>
    </row>
    <row r="32" spans="1:38" x14ac:dyDescent="0.2">
      <c r="A32" s="20"/>
      <c r="B32" s="20"/>
      <c r="C32" s="14" t="s">
        <v>83</v>
      </c>
      <c r="D32" s="14" t="s">
        <v>83</v>
      </c>
      <c r="E32" s="14" t="s">
        <v>83</v>
      </c>
      <c r="F32" s="14" t="s">
        <v>83</v>
      </c>
      <c r="G32" s="14" t="s">
        <v>83</v>
      </c>
      <c r="H32" s="14" t="s">
        <v>83</v>
      </c>
      <c r="I32" s="14" t="s">
        <v>83</v>
      </c>
      <c r="J32" s="14" t="s">
        <v>83</v>
      </c>
      <c r="K32" s="14" t="s">
        <v>83</v>
      </c>
      <c r="L32" s="14" t="s">
        <v>83</v>
      </c>
      <c r="M32" s="14" t="s">
        <v>83</v>
      </c>
      <c r="N32" s="14" t="s">
        <v>83</v>
      </c>
      <c r="O32" s="14" t="s">
        <v>83</v>
      </c>
      <c r="P32" s="14" t="s">
        <v>83</v>
      </c>
      <c r="Q32" s="14" t="s">
        <v>83</v>
      </c>
      <c r="R32" s="14" t="s">
        <v>83</v>
      </c>
      <c r="S32" s="14" t="s">
        <v>83</v>
      </c>
      <c r="T32" s="14" t="s">
        <v>83</v>
      </c>
      <c r="U32" s="14" t="s">
        <v>83</v>
      </c>
      <c r="V32" s="14" t="s">
        <v>83</v>
      </c>
      <c r="W32" s="14" t="s">
        <v>83</v>
      </c>
      <c r="X32" s="14" t="s">
        <v>83</v>
      </c>
      <c r="Y32" s="14" t="s">
        <v>83</v>
      </c>
      <c r="Z32" s="14" t="s">
        <v>83</v>
      </c>
      <c r="AA32" s="14" t="s">
        <v>83</v>
      </c>
      <c r="AB32" s="14" t="s">
        <v>83</v>
      </c>
      <c r="AC32" s="14" t="s">
        <v>83</v>
      </c>
      <c r="AD32" s="14" t="s">
        <v>83</v>
      </c>
      <c r="AE32" s="14" t="s">
        <v>83</v>
      </c>
      <c r="AF32" s="14" t="s">
        <v>83</v>
      </c>
      <c r="AG32" s="14" t="s">
        <v>83</v>
      </c>
      <c r="AH32" s="14" t="s">
        <v>83</v>
      </c>
      <c r="AI32" s="14" t="s">
        <v>83</v>
      </c>
      <c r="AJ32" s="14" t="s">
        <v>83</v>
      </c>
      <c r="AK32" s="14" t="s">
        <v>83</v>
      </c>
      <c r="AL32" s="8"/>
    </row>
    <row r="33" spans="1:37" x14ac:dyDescent="0.2">
      <c r="A33" s="16" t="s">
        <v>320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x14ac:dyDescent="0.2">
      <c r="A34" s="18" t="s">
        <v>103</v>
      </c>
    </row>
  </sheetData>
  <mergeCells count="19">
    <mergeCell ref="B24:B26"/>
    <mergeCell ref="B27:B29"/>
    <mergeCell ref="B30:B32"/>
    <mergeCell ref="A6:A32"/>
    <mergeCell ref="B9:B11"/>
    <mergeCell ref="B12:B14"/>
    <mergeCell ref="B15:B17"/>
    <mergeCell ref="B18:B20"/>
    <mergeCell ref="B21:B23"/>
    <mergeCell ref="AB3:AK3"/>
    <mergeCell ref="AI2:AK2"/>
    <mergeCell ref="A2:C2"/>
    <mergeCell ref="A3:B5"/>
    <mergeCell ref="B6:B8"/>
    <mergeCell ref="D3:G3"/>
    <mergeCell ref="H3:L3"/>
    <mergeCell ref="M3:N3"/>
    <mergeCell ref="O3:U3"/>
    <mergeCell ref="V3:AA3"/>
  </mergeCells>
  <hyperlinks>
    <hyperlink ref="A1" location="'TOC'!A1:A1" display="Back to TOC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L28"/>
  <sheetViews>
    <sheetView workbookViewId="0">
      <pane xSplit="2" ySplit="5" topLeftCell="C6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baseColWidth="10" defaultColWidth="8.83203125" defaultRowHeight="15" x14ac:dyDescent="0.2"/>
  <cols>
    <col min="1" max="1" width="50" style="2" bestFit="1" customWidth="1"/>
    <col min="2" max="2" width="25" style="2" bestFit="1" customWidth="1"/>
    <col min="3" max="37" width="12.6640625" style="2" customWidth="1"/>
  </cols>
  <sheetData>
    <row r="1" spans="1:38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8"/>
    </row>
    <row r="2" spans="1:38" ht="36" customHeight="1" x14ac:dyDescent="0.2">
      <c r="A2" s="26" t="s">
        <v>321</v>
      </c>
      <c r="B2" s="24"/>
      <c r="C2" s="2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322</v>
      </c>
      <c r="AJ2" s="24"/>
      <c r="AK2" s="24"/>
      <c r="AL2" s="8"/>
    </row>
    <row r="3" spans="1:38" ht="37" customHeight="1" x14ac:dyDescent="0.2">
      <c r="A3" s="27"/>
      <c r="B3" s="24"/>
      <c r="C3" s="11" t="s">
        <v>29</v>
      </c>
      <c r="D3" s="23" t="s">
        <v>30</v>
      </c>
      <c r="E3" s="24"/>
      <c r="F3" s="24"/>
      <c r="G3" s="24"/>
      <c r="H3" s="23" t="s">
        <v>31</v>
      </c>
      <c r="I3" s="24"/>
      <c r="J3" s="24"/>
      <c r="K3" s="24"/>
      <c r="L3" s="24"/>
      <c r="M3" s="23" t="s">
        <v>32</v>
      </c>
      <c r="N3" s="24"/>
      <c r="O3" s="23" t="s">
        <v>33</v>
      </c>
      <c r="P3" s="24"/>
      <c r="Q3" s="24"/>
      <c r="R3" s="24"/>
      <c r="S3" s="24"/>
      <c r="T3" s="24"/>
      <c r="U3" s="24"/>
      <c r="V3" s="23" t="s">
        <v>34</v>
      </c>
      <c r="W3" s="24"/>
      <c r="X3" s="24"/>
      <c r="Y3" s="24"/>
      <c r="Z3" s="24"/>
      <c r="AA3" s="24"/>
      <c r="AB3" s="23" t="s">
        <v>35</v>
      </c>
      <c r="AC3" s="24"/>
      <c r="AD3" s="24"/>
      <c r="AE3" s="24"/>
      <c r="AF3" s="24"/>
      <c r="AG3" s="24"/>
      <c r="AH3" s="24"/>
      <c r="AI3" s="24"/>
      <c r="AJ3" s="24"/>
      <c r="AK3" s="24"/>
      <c r="AL3" s="8"/>
    </row>
    <row r="4" spans="1:38" ht="16" customHeight="1" x14ac:dyDescent="0.2">
      <c r="A4" s="20"/>
      <c r="B4" s="24"/>
      <c r="C4" s="9" t="s">
        <v>36</v>
      </c>
      <c r="D4" s="9" t="s">
        <v>36</v>
      </c>
      <c r="E4" s="9" t="s">
        <v>37</v>
      </c>
      <c r="F4" s="9" t="s">
        <v>38</v>
      </c>
      <c r="G4" s="9" t="s">
        <v>39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36</v>
      </c>
      <c r="N4" s="9" t="s">
        <v>37</v>
      </c>
      <c r="O4" s="9" t="s">
        <v>36</v>
      </c>
      <c r="P4" s="9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36</v>
      </c>
      <c r="W4" s="9" t="s">
        <v>37</v>
      </c>
      <c r="X4" s="9" t="s">
        <v>38</v>
      </c>
      <c r="Y4" s="9" t="s">
        <v>39</v>
      </c>
      <c r="Z4" s="9" t="s">
        <v>40</v>
      </c>
      <c r="AA4" s="9" t="s">
        <v>41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9" t="s">
        <v>41</v>
      </c>
      <c r="AH4" s="9" t="s">
        <v>42</v>
      </c>
      <c r="AI4" s="9" t="s">
        <v>43</v>
      </c>
      <c r="AJ4" s="9" t="s">
        <v>44</v>
      </c>
      <c r="AK4" s="9" t="s">
        <v>45</v>
      </c>
      <c r="AL4" s="8"/>
    </row>
    <row r="5" spans="1:38" ht="25" x14ac:dyDescent="0.2">
      <c r="A5" s="20"/>
      <c r="B5" s="24"/>
      <c r="C5" s="11" t="s">
        <v>46</v>
      </c>
      <c r="D5" s="11" t="s">
        <v>47</v>
      </c>
      <c r="E5" s="11" t="s">
        <v>48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11" t="s">
        <v>55</v>
      </c>
      <c r="M5" s="11" t="s">
        <v>56</v>
      </c>
      <c r="N5" s="11" t="s">
        <v>57</v>
      </c>
      <c r="O5" s="11" t="s">
        <v>58</v>
      </c>
      <c r="P5" s="11" t="s">
        <v>59</v>
      </c>
      <c r="Q5" s="11" t="s">
        <v>60</v>
      </c>
      <c r="R5" s="11" t="s">
        <v>61</v>
      </c>
      <c r="S5" s="11" t="s">
        <v>62</v>
      </c>
      <c r="T5" s="11" t="s">
        <v>63</v>
      </c>
      <c r="U5" s="11" t="s">
        <v>64</v>
      </c>
      <c r="V5" s="11" t="s">
        <v>65</v>
      </c>
      <c r="W5" s="11" t="s">
        <v>66</v>
      </c>
      <c r="X5" s="11" t="s">
        <v>67</v>
      </c>
      <c r="Y5" s="11" t="s">
        <v>68</v>
      </c>
      <c r="Z5" s="11" t="s">
        <v>69</v>
      </c>
      <c r="AA5" s="11" t="s">
        <v>70</v>
      </c>
      <c r="AB5" s="11" t="s">
        <v>71</v>
      </c>
      <c r="AC5" s="11" t="s">
        <v>72</v>
      </c>
      <c r="AD5" s="11" t="s">
        <v>73</v>
      </c>
      <c r="AE5" s="11" t="s">
        <v>74</v>
      </c>
      <c r="AF5" s="11" t="s">
        <v>75</v>
      </c>
      <c r="AG5" s="11" t="s">
        <v>76</v>
      </c>
      <c r="AH5" s="11" t="s">
        <v>77</v>
      </c>
      <c r="AI5" s="11" t="s">
        <v>78</v>
      </c>
      <c r="AJ5" s="11" t="s">
        <v>79</v>
      </c>
      <c r="AK5" s="11" t="s">
        <v>80</v>
      </c>
      <c r="AL5" s="8"/>
    </row>
    <row r="6" spans="1:38" x14ac:dyDescent="0.2">
      <c r="A6" s="21" t="s">
        <v>323</v>
      </c>
      <c r="B6" s="19" t="s">
        <v>324</v>
      </c>
      <c r="C6" s="12">
        <v>0.30592733304359998</v>
      </c>
      <c r="D6" s="12">
        <v>0.36298139211129998</v>
      </c>
      <c r="E6" s="12">
        <v>0.26477997154939997</v>
      </c>
      <c r="F6" s="12">
        <v>0.3006019408244</v>
      </c>
      <c r="G6" s="12">
        <v>0.30492629381570002</v>
      </c>
      <c r="H6" s="12">
        <v>0.36910305742889998</v>
      </c>
      <c r="I6" s="12">
        <v>0.34131179584139998</v>
      </c>
      <c r="J6" s="12">
        <v>0.31505407010109998</v>
      </c>
      <c r="K6" s="12">
        <v>0.28521720162410003</v>
      </c>
      <c r="L6" s="12">
        <v>0.19514440503800001</v>
      </c>
      <c r="M6" s="12">
        <v>0.2647362221324</v>
      </c>
      <c r="N6" s="12">
        <v>0.3286116406306</v>
      </c>
      <c r="O6" s="12">
        <v>0.29075017702189998</v>
      </c>
      <c r="P6" s="12">
        <v>0.26451856125649997</v>
      </c>
      <c r="Q6" s="12">
        <v>0.39071232200979999</v>
      </c>
      <c r="R6" s="12">
        <v>0.2902190285881</v>
      </c>
      <c r="S6" s="12">
        <v>0.2610797693236</v>
      </c>
      <c r="T6" s="12">
        <v>0.49315869350550001</v>
      </c>
      <c r="U6" s="12">
        <v>0.29522955647970001</v>
      </c>
      <c r="V6" s="12">
        <v>0.30581878674419999</v>
      </c>
      <c r="W6" s="12">
        <v>0.29218100928610002</v>
      </c>
      <c r="X6" s="12">
        <v>0.30095868913500001</v>
      </c>
      <c r="Y6" s="12">
        <v>0.30040176857630002</v>
      </c>
      <c r="Z6" s="12">
        <v>0.30599222401199999</v>
      </c>
      <c r="AA6" s="12">
        <v>0.36294845890529998</v>
      </c>
      <c r="AB6" s="12">
        <v>0.25960128732740001</v>
      </c>
      <c r="AC6" s="12">
        <v>0.32262468743639999</v>
      </c>
      <c r="AD6" s="12">
        <v>3.5815274781710003E-2</v>
      </c>
      <c r="AE6" s="12">
        <v>0.28223234740800002</v>
      </c>
      <c r="AF6" s="12">
        <v>0.27270787477890002</v>
      </c>
      <c r="AG6" s="12">
        <v>0.31745985643739999</v>
      </c>
      <c r="AH6" s="12">
        <v>0</v>
      </c>
      <c r="AI6" s="12">
        <v>0.13051959685760001</v>
      </c>
      <c r="AJ6" s="12">
        <v>1</v>
      </c>
      <c r="AK6" s="12">
        <v>0.44028680255859998</v>
      </c>
      <c r="AL6" s="8"/>
    </row>
    <row r="7" spans="1:38" x14ac:dyDescent="0.2">
      <c r="A7" s="20"/>
      <c r="B7" s="20"/>
      <c r="C7" s="13">
        <v>181</v>
      </c>
      <c r="D7" s="13">
        <v>45</v>
      </c>
      <c r="E7" s="13">
        <v>43</v>
      </c>
      <c r="F7" s="13">
        <v>43</v>
      </c>
      <c r="G7" s="13">
        <v>50</v>
      </c>
      <c r="H7" s="13">
        <v>22</v>
      </c>
      <c r="I7" s="13">
        <v>31</v>
      </c>
      <c r="J7" s="13">
        <v>35</v>
      </c>
      <c r="K7" s="13">
        <v>35</v>
      </c>
      <c r="L7" s="13">
        <v>40</v>
      </c>
      <c r="M7" s="13">
        <v>62</v>
      </c>
      <c r="N7" s="13">
        <v>105</v>
      </c>
      <c r="O7" s="13">
        <v>39</v>
      </c>
      <c r="P7" s="13">
        <v>18</v>
      </c>
      <c r="Q7" s="13">
        <v>30</v>
      </c>
      <c r="R7" s="13">
        <v>45</v>
      </c>
      <c r="S7" s="13">
        <v>19</v>
      </c>
      <c r="T7" s="13">
        <v>13</v>
      </c>
      <c r="U7" s="13">
        <v>17</v>
      </c>
      <c r="V7" s="13">
        <v>40</v>
      </c>
      <c r="W7" s="13">
        <v>49</v>
      </c>
      <c r="X7" s="13">
        <v>29</v>
      </c>
      <c r="Y7" s="13">
        <v>33</v>
      </c>
      <c r="Z7" s="13">
        <v>12</v>
      </c>
      <c r="AA7" s="13">
        <v>4</v>
      </c>
      <c r="AB7" s="13">
        <v>68</v>
      </c>
      <c r="AC7" s="13">
        <v>20</v>
      </c>
      <c r="AD7" s="13">
        <v>1</v>
      </c>
      <c r="AE7" s="13">
        <v>8</v>
      </c>
      <c r="AF7" s="13">
        <v>13</v>
      </c>
      <c r="AG7" s="13">
        <v>5</v>
      </c>
      <c r="AH7" s="13">
        <v>0</v>
      </c>
      <c r="AI7" s="13">
        <v>2</v>
      </c>
      <c r="AJ7" s="13">
        <v>1</v>
      </c>
      <c r="AK7" s="13">
        <v>63</v>
      </c>
      <c r="AL7" s="8"/>
    </row>
    <row r="8" spans="1:38" x14ac:dyDescent="0.2">
      <c r="A8" s="20"/>
      <c r="B8" s="20"/>
      <c r="C8" s="14" t="s">
        <v>83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 t="s">
        <v>83</v>
      </c>
      <c r="AK8" s="15" t="s">
        <v>151</v>
      </c>
      <c r="AL8" s="8"/>
    </row>
    <row r="9" spans="1:38" x14ac:dyDescent="0.2">
      <c r="A9" s="22"/>
      <c r="B9" s="19" t="s">
        <v>325</v>
      </c>
      <c r="C9" s="12">
        <v>0.1554641056511</v>
      </c>
      <c r="D9" s="12">
        <v>0.17060717325950001</v>
      </c>
      <c r="E9" s="12">
        <v>0.16993125285159999</v>
      </c>
      <c r="F9" s="12">
        <v>0.1664635807915</v>
      </c>
      <c r="G9" s="12">
        <v>0.12069594366399999</v>
      </c>
      <c r="H9" s="12">
        <v>0.17595997014770001</v>
      </c>
      <c r="I9" s="12">
        <v>0.13322852242460001</v>
      </c>
      <c r="J9" s="12">
        <v>0.13035337861890001</v>
      </c>
      <c r="K9" s="12">
        <v>0.13470270355940001</v>
      </c>
      <c r="L9" s="12">
        <v>0.22431400755700001</v>
      </c>
      <c r="M9" s="12">
        <v>0.1525417315656</v>
      </c>
      <c r="N9" s="12">
        <v>0.1712416076802</v>
      </c>
      <c r="O9" s="12">
        <v>0.13639376084140001</v>
      </c>
      <c r="P9" s="12">
        <v>0.1899241281797</v>
      </c>
      <c r="Q9" s="12">
        <v>0.19045614747799999</v>
      </c>
      <c r="R9" s="12">
        <v>0.14318890272920001</v>
      </c>
      <c r="S9" s="12">
        <v>0.1102269434674</v>
      </c>
      <c r="T9" s="12">
        <v>0</v>
      </c>
      <c r="U9" s="12">
        <v>0.2508709611769</v>
      </c>
      <c r="V9" s="12">
        <v>0.19149278890159999</v>
      </c>
      <c r="W9" s="12">
        <v>0.1905049979699</v>
      </c>
      <c r="X9" s="12">
        <v>0.1063791123246</v>
      </c>
      <c r="Y9" s="12">
        <v>9.7666847311789998E-2</v>
      </c>
      <c r="Z9" s="12">
        <v>0.20402484275650001</v>
      </c>
      <c r="AA9" s="12">
        <v>0.1006103052063</v>
      </c>
      <c r="AB9" s="12">
        <v>0.19655757223190001</v>
      </c>
      <c r="AC9" s="12">
        <v>9.7276017881029991E-2</v>
      </c>
      <c r="AD9" s="12">
        <v>0.19601268056320001</v>
      </c>
      <c r="AE9" s="12">
        <v>0.11023413049609999</v>
      </c>
      <c r="AF9" s="12">
        <v>0.16868381133140001</v>
      </c>
      <c r="AG9" s="12">
        <v>5.089335274469E-2</v>
      </c>
      <c r="AH9" s="12">
        <v>0.74752753525439997</v>
      </c>
      <c r="AI9" s="12">
        <v>0.27680827800430002</v>
      </c>
      <c r="AJ9" s="12">
        <v>0</v>
      </c>
      <c r="AK9" s="12">
        <v>8.0730397788180003E-2</v>
      </c>
      <c r="AL9" s="8"/>
    </row>
    <row r="10" spans="1:38" x14ac:dyDescent="0.2">
      <c r="A10" s="20"/>
      <c r="B10" s="20"/>
      <c r="C10" s="13">
        <v>106</v>
      </c>
      <c r="D10" s="13">
        <v>22</v>
      </c>
      <c r="E10" s="13">
        <v>32</v>
      </c>
      <c r="F10" s="13">
        <v>30</v>
      </c>
      <c r="G10" s="13">
        <v>22</v>
      </c>
      <c r="H10" s="13">
        <v>8</v>
      </c>
      <c r="I10" s="13">
        <v>18</v>
      </c>
      <c r="J10" s="13">
        <v>12</v>
      </c>
      <c r="K10" s="13">
        <v>19</v>
      </c>
      <c r="L10" s="13">
        <v>45</v>
      </c>
      <c r="M10" s="13">
        <v>38</v>
      </c>
      <c r="N10" s="13">
        <v>66</v>
      </c>
      <c r="O10" s="13">
        <v>28</v>
      </c>
      <c r="P10" s="13">
        <v>9</v>
      </c>
      <c r="Q10" s="13">
        <v>19</v>
      </c>
      <c r="R10" s="13">
        <v>23</v>
      </c>
      <c r="S10" s="13">
        <v>9</v>
      </c>
      <c r="T10" s="13">
        <v>0</v>
      </c>
      <c r="U10" s="13">
        <v>18</v>
      </c>
      <c r="V10" s="13">
        <v>33</v>
      </c>
      <c r="W10" s="13">
        <v>33</v>
      </c>
      <c r="X10" s="13">
        <v>15</v>
      </c>
      <c r="Y10" s="13">
        <v>17</v>
      </c>
      <c r="Z10" s="13">
        <v>5</v>
      </c>
      <c r="AA10" s="13">
        <v>1</v>
      </c>
      <c r="AB10" s="13">
        <v>63</v>
      </c>
      <c r="AC10" s="13">
        <v>10</v>
      </c>
      <c r="AD10" s="13">
        <v>3</v>
      </c>
      <c r="AE10" s="13">
        <v>4</v>
      </c>
      <c r="AF10" s="13">
        <v>7</v>
      </c>
      <c r="AG10" s="13">
        <v>1</v>
      </c>
      <c r="AH10" s="13">
        <v>1</v>
      </c>
      <c r="AI10" s="13">
        <v>2</v>
      </c>
      <c r="AJ10" s="13">
        <v>0</v>
      </c>
      <c r="AK10" s="13">
        <v>15</v>
      </c>
      <c r="AL10" s="8"/>
    </row>
    <row r="11" spans="1:38" x14ac:dyDescent="0.2">
      <c r="A11" s="20"/>
      <c r="B11" s="20"/>
      <c r="C11" s="14" t="s">
        <v>83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 t="s">
        <v>326</v>
      </c>
      <c r="AI11" s="14"/>
      <c r="AJ11" s="14" t="s">
        <v>83</v>
      </c>
      <c r="AK11" s="14"/>
      <c r="AL11" s="8"/>
    </row>
    <row r="12" spans="1:38" x14ac:dyDescent="0.2">
      <c r="A12" s="22"/>
      <c r="B12" s="19" t="s">
        <v>327</v>
      </c>
      <c r="C12" s="12">
        <v>0.2266213095347</v>
      </c>
      <c r="D12" s="12">
        <v>0.19258291937479999</v>
      </c>
      <c r="E12" s="12">
        <v>0.2258801674024</v>
      </c>
      <c r="F12" s="12">
        <v>0.2435934568915</v>
      </c>
      <c r="G12" s="12">
        <v>0.23702796978099999</v>
      </c>
      <c r="H12" s="12">
        <v>0.21778896338379999</v>
      </c>
      <c r="I12" s="12">
        <v>0.26463704912269997</v>
      </c>
      <c r="J12" s="12">
        <v>0.24946167976200001</v>
      </c>
      <c r="K12" s="12">
        <v>0.17382517553650001</v>
      </c>
      <c r="L12" s="12">
        <v>0.20771971956990001</v>
      </c>
      <c r="M12" s="12">
        <v>0.23330520385850001</v>
      </c>
      <c r="N12" s="12">
        <v>0.21683848946100001</v>
      </c>
      <c r="O12" s="12">
        <v>0.19601381131740001</v>
      </c>
      <c r="P12" s="12">
        <v>0.18580062106430001</v>
      </c>
      <c r="Q12" s="12">
        <v>0.19830300109269999</v>
      </c>
      <c r="R12" s="12">
        <v>0.30828751348110001</v>
      </c>
      <c r="S12" s="12">
        <v>0.2405879317322</v>
      </c>
      <c r="T12" s="12">
        <v>0.2670529998251</v>
      </c>
      <c r="U12" s="12">
        <v>0.18525599891710001</v>
      </c>
      <c r="V12" s="12">
        <v>0.19585963659319999</v>
      </c>
      <c r="W12" s="12">
        <v>0.16649464918580001</v>
      </c>
      <c r="X12" s="12">
        <v>0.29200316300160001</v>
      </c>
      <c r="Y12" s="12">
        <v>0.30952965431309998</v>
      </c>
      <c r="Z12" s="12">
        <v>0.18870043214910001</v>
      </c>
      <c r="AA12" s="12">
        <v>0.35282430406050003</v>
      </c>
      <c r="AB12" s="12">
        <v>0.2060237713236</v>
      </c>
      <c r="AC12" s="12">
        <v>0.2514381889833</v>
      </c>
      <c r="AD12" s="12">
        <v>0.32257521225910002</v>
      </c>
      <c r="AE12" s="12">
        <v>0.41134771568360001</v>
      </c>
      <c r="AF12" s="12">
        <v>0.28877219248289998</v>
      </c>
      <c r="AG12" s="12">
        <v>0.12270445983809999</v>
      </c>
      <c r="AH12" s="12">
        <v>0</v>
      </c>
      <c r="AI12" s="12">
        <v>0.45368504987489999</v>
      </c>
      <c r="AJ12" s="12">
        <v>0</v>
      </c>
      <c r="AK12" s="12">
        <v>0.21044493764659999</v>
      </c>
      <c r="AL12" s="8"/>
    </row>
    <row r="13" spans="1:38" x14ac:dyDescent="0.2">
      <c r="A13" s="20"/>
      <c r="B13" s="20"/>
      <c r="C13" s="13">
        <v>147</v>
      </c>
      <c r="D13" s="13">
        <v>36</v>
      </c>
      <c r="E13" s="13">
        <v>30</v>
      </c>
      <c r="F13" s="13">
        <v>41</v>
      </c>
      <c r="G13" s="13">
        <v>40</v>
      </c>
      <c r="H13" s="13">
        <v>15</v>
      </c>
      <c r="I13" s="13">
        <v>24</v>
      </c>
      <c r="J13" s="13">
        <v>26</v>
      </c>
      <c r="K13" s="13">
        <v>25</v>
      </c>
      <c r="L13" s="13">
        <v>42</v>
      </c>
      <c r="M13" s="13">
        <v>56</v>
      </c>
      <c r="N13" s="13">
        <v>79</v>
      </c>
      <c r="O13" s="13">
        <v>43</v>
      </c>
      <c r="P13" s="13">
        <v>16</v>
      </c>
      <c r="Q13" s="13">
        <v>26</v>
      </c>
      <c r="R13" s="13">
        <v>30</v>
      </c>
      <c r="S13" s="13">
        <v>19</v>
      </c>
      <c r="T13" s="13">
        <v>2</v>
      </c>
      <c r="U13" s="13">
        <v>11</v>
      </c>
      <c r="V13" s="13">
        <v>38</v>
      </c>
      <c r="W13" s="13">
        <v>42</v>
      </c>
      <c r="X13" s="13">
        <v>24</v>
      </c>
      <c r="Y13" s="13">
        <v>25</v>
      </c>
      <c r="Z13" s="13">
        <v>6</v>
      </c>
      <c r="AA13" s="13">
        <v>2</v>
      </c>
      <c r="AB13" s="13">
        <v>71</v>
      </c>
      <c r="AC13" s="13">
        <v>18</v>
      </c>
      <c r="AD13" s="13">
        <v>3</v>
      </c>
      <c r="AE13" s="13">
        <v>9</v>
      </c>
      <c r="AF13" s="13">
        <v>11</v>
      </c>
      <c r="AG13" s="13">
        <v>1</v>
      </c>
      <c r="AH13" s="13">
        <v>0</v>
      </c>
      <c r="AI13" s="13">
        <v>2</v>
      </c>
      <c r="AJ13" s="13">
        <v>0</v>
      </c>
      <c r="AK13" s="13">
        <v>32</v>
      </c>
      <c r="AL13" s="8"/>
    </row>
    <row r="14" spans="1:38" x14ac:dyDescent="0.2">
      <c r="A14" s="20"/>
      <c r="B14" s="20"/>
      <c r="C14" s="14" t="s">
        <v>83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 t="s">
        <v>83</v>
      </c>
      <c r="AK14" s="14"/>
      <c r="AL14" s="8"/>
    </row>
    <row r="15" spans="1:38" x14ac:dyDescent="0.2">
      <c r="A15" s="22"/>
      <c r="B15" s="19" t="s">
        <v>328</v>
      </c>
      <c r="C15" s="12">
        <v>0.2377778490145</v>
      </c>
      <c r="D15" s="12">
        <v>0.23744303323220001</v>
      </c>
      <c r="E15" s="12">
        <v>0.23410767041880001</v>
      </c>
      <c r="F15" s="12">
        <v>0.21728228682110001</v>
      </c>
      <c r="G15" s="12">
        <v>0.26057486253849999</v>
      </c>
      <c r="H15" s="12">
        <v>0.16987611494570001</v>
      </c>
      <c r="I15" s="12">
        <v>0.2277526806955</v>
      </c>
      <c r="J15" s="12">
        <v>0.22617155600120001</v>
      </c>
      <c r="K15" s="12">
        <v>0.33568029070330002</v>
      </c>
      <c r="L15" s="12">
        <v>0.28494299993659999</v>
      </c>
      <c r="M15" s="12">
        <v>0.26934890226410002</v>
      </c>
      <c r="N15" s="12">
        <v>0.22010086857370001</v>
      </c>
      <c r="O15" s="12">
        <v>0.28553817866010001</v>
      </c>
      <c r="P15" s="12">
        <v>0.28482664962850002</v>
      </c>
      <c r="Q15" s="12">
        <v>0.18348947105730001</v>
      </c>
      <c r="R15" s="12">
        <v>0.2102843981001</v>
      </c>
      <c r="S15" s="12">
        <v>0.2265620701936</v>
      </c>
      <c r="T15" s="12">
        <v>0.19130032627929999</v>
      </c>
      <c r="U15" s="12">
        <v>0.22014648155489999</v>
      </c>
      <c r="V15" s="12">
        <v>0.2143615861738</v>
      </c>
      <c r="W15" s="12">
        <v>0.29784715463830003</v>
      </c>
      <c r="X15" s="12">
        <v>0.2394902613587</v>
      </c>
      <c r="Y15" s="12">
        <v>0.20362535906750001</v>
      </c>
      <c r="Z15" s="12">
        <v>0.22430198159119999</v>
      </c>
      <c r="AA15" s="12">
        <v>7.719757286793999E-2</v>
      </c>
      <c r="AB15" s="12">
        <v>0.2780650018129</v>
      </c>
      <c r="AC15" s="12">
        <v>0.2321173959217</v>
      </c>
      <c r="AD15" s="12">
        <v>0.44559683239600001</v>
      </c>
      <c r="AE15" s="12">
        <v>0.1343665018987</v>
      </c>
      <c r="AF15" s="12">
        <v>0.11702707711590001</v>
      </c>
      <c r="AG15" s="12">
        <v>0.46082706508600002</v>
      </c>
      <c r="AH15" s="12">
        <v>0.25247246474559998</v>
      </c>
      <c r="AI15" s="12">
        <v>0</v>
      </c>
      <c r="AJ15" s="12">
        <v>0</v>
      </c>
      <c r="AK15" s="12">
        <v>0.1823010063978</v>
      </c>
      <c r="AL15" s="8"/>
    </row>
    <row r="16" spans="1:38" x14ac:dyDescent="0.2">
      <c r="A16" s="20"/>
      <c r="B16" s="20"/>
      <c r="C16" s="13">
        <v>190</v>
      </c>
      <c r="D16" s="13">
        <v>37</v>
      </c>
      <c r="E16" s="13">
        <v>50</v>
      </c>
      <c r="F16" s="13">
        <v>46</v>
      </c>
      <c r="G16" s="13">
        <v>57</v>
      </c>
      <c r="H16" s="13">
        <v>14</v>
      </c>
      <c r="I16" s="13">
        <v>26</v>
      </c>
      <c r="J16" s="13">
        <v>25</v>
      </c>
      <c r="K16" s="13">
        <v>47</v>
      </c>
      <c r="L16" s="13">
        <v>68</v>
      </c>
      <c r="M16" s="13">
        <v>78</v>
      </c>
      <c r="N16" s="13">
        <v>105</v>
      </c>
      <c r="O16" s="13">
        <v>63</v>
      </c>
      <c r="P16" s="13">
        <v>25</v>
      </c>
      <c r="Q16" s="13">
        <v>24</v>
      </c>
      <c r="R16" s="13">
        <v>39</v>
      </c>
      <c r="S16" s="13">
        <v>15</v>
      </c>
      <c r="T16" s="13">
        <v>8</v>
      </c>
      <c r="U16" s="13">
        <v>16</v>
      </c>
      <c r="V16" s="13">
        <v>54</v>
      </c>
      <c r="W16" s="13">
        <v>64</v>
      </c>
      <c r="X16" s="13">
        <v>29</v>
      </c>
      <c r="Y16" s="13">
        <v>23</v>
      </c>
      <c r="Z16" s="13">
        <v>13</v>
      </c>
      <c r="AA16" s="13">
        <v>1</v>
      </c>
      <c r="AB16" s="13">
        <v>108</v>
      </c>
      <c r="AC16" s="13">
        <v>23</v>
      </c>
      <c r="AD16" s="13">
        <v>8</v>
      </c>
      <c r="AE16" s="13">
        <v>4</v>
      </c>
      <c r="AF16" s="13">
        <v>5</v>
      </c>
      <c r="AG16" s="13">
        <v>5</v>
      </c>
      <c r="AH16" s="13">
        <v>2</v>
      </c>
      <c r="AI16" s="13">
        <v>0</v>
      </c>
      <c r="AJ16" s="13">
        <v>0</v>
      </c>
      <c r="AK16" s="13">
        <v>35</v>
      </c>
      <c r="AL16" s="8"/>
    </row>
    <row r="17" spans="1:38" x14ac:dyDescent="0.2">
      <c r="A17" s="20"/>
      <c r="B17" s="20"/>
      <c r="C17" s="14" t="s">
        <v>83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 t="s">
        <v>83</v>
      </c>
      <c r="AK17" s="14"/>
      <c r="AL17" s="8"/>
    </row>
    <row r="18" spans="1:38" x14ac:dyDescent="0.2">
      <c r="A18" s="22"/>
      <c r="B18" s="19" t="s">
        <v>329</v>
      </c>
      <c r="C18" s="12">
        <v>6.5220648716730004E-3</v>
      </c>
      <c r="D18" s="12">
        <v>6.2757541496249996E-3</v>
      </c>
      <c r="E18" s="12">
        <v>9.9835719407200003E-3</v>
      </c>
      <c r="F18" s="12">
        <v>3.4740571569540002E-3</v>
      </c>
      <c r="G18" s="12">
        <v>6.4540245456230008E-3</v>
      </c>
      <c r="H18" s="12">
        <v>0</v>
      </c>
      <c r="I18" s="12">
        <v>1.032434007925E-2</v>
      </c>
      <c r="J18" s="12">
        <v>3.409665470319E-3</v>
      </c>
      <c r="K18" s="12">
        <v>0</v>
      </c>
      <c r="L18" s="12">
        <v>2.199222499517E-2</v>
      </c>
      <c r="M18" s="12">
        <v>7.1671266744280007E-3</v>
      </c>
      <c r="N18" s="12">
        <v>6.8047494495049998E-3</v>
      </c>
      <c r="O18" s="12">
        <v>1.1553107652100001E-2</v>
      </c>
      <c r="P18" s="12">
        <v>7.1748412795570003E-3</v>
      </c>
      <c r="Q18" s="12">
        <v>0</v>
      </c>
      <c r="R18" s="12">
        <v>0</v>
      </c>
      <c r="S18" s="12">
        <v>6.952639616418E-3</v>
      </c>
      <c r="T18" s="12">
        <v>4.8487980390059998E-2</v>
      </c>
      <c r="U18" s="12">
        <v>0</v>
      </c>
      <c r="V18" s="12">
        <v>0</v>
      </c>
      <c r="W18" s="12">
        <v>1.3309946993019999E-2</v>
      </c>
      <c r="X18" s="12">
        <v>0</v>
      </c>
      <c r="Y18" s="12">
        <v>1.555559571138E-2</v>
      </c>
      <c r="Z18" s="12">
        <v>0</v>
      </c>
      <c r="AA18" s="12">
        <v>0</v>
      </c>
      <c r="AB18" s="12">
        <v>1.0571851264000001E-2</v>
      </c>
      <c r="AC18" s="12">
        <v>0</v>
      </c>
      <c r="AD18" s="12">
        <v>0</v>
      </c>
      <c r="AE18" s="12">
        <v>1.9051926174359999E-2</v>
      </c>
      <c r="AF18" s="12">
        <v>1.068067481139E-2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8"/>
    </row>
    <row r="19" spans="1:38" x14ac:dyDescent="0.2">
      <c r="A19" s="20"/>
      <c r="B19" s="20"/>
      <c r="C19" s="13">
        <v>5</v>
      </c>
      <c r="D19" s="13">
        <v>2</v>
      </c>
      <c r="E19" s="13">
        <v>1</v>
      </c>
      <c r="F19" s="13">
        <v>1</v>
      </c>
      <c r="G19" s="13">
        <v>1</v>
      </c>
      <c r="H19" s="13">
        <v>0</v>
      </c>
      <c r="I19" s="13">
        <v>1</v>
      </c>
      <c r="J19" s="13">
        <v>1</v>
      </c>
      <c r="K19" s="13">
        <v>0</v>
      </c>
      <c r="L19" s="13">
        <v>3</v>
      </c>
      <c r="M19" s="13">
        <v>2</v>
      </c>
      <c r="N19" s="13">
        <v>3</v>
      </c>
      <c r="O19" s="13">
        <v>2</v>
      </c>
      <c r="P19" s="13">
        <v>1</v>
      </c>
      <c r="Q19" s="13">
        <v>0</v>
      </c>
      <c r="R19" s="13">
        <v>0</v>
      </c>
      <c r="S19" s="13">
        <v>1</v>
      </c>
      <c r="T19" s="13">
        <v>1</v>
      </c>
      <c r="U19" s="13">
        <v>0</v>
      </c>
      <c r="V19" s="13">
        <v>0</v>
      </c>
      <c r="W19" s="13">
        <v>3</v>
      </c>
      <c r="X19" s="13">
        <v>0</v>
      </c>
      <c r="Y19" s="13">
        <v>2</v>
      </c>
      <c r="Z19" s="13">
        <v>0</v>
      </c>
      <c r="AA19" s="13">
        <v>0</v>
      </c>
      <c r="AB19" s="13">
        <v>3</v>
      </c>
      <c r="AC19" s="13">
        <v>0</v>
      </c>
      <c r="AD19" s="13">
        <v>0</v>
      </c>
      <c r="AE19" s="13">
        <v>1</v>
      </c>
      <c r="AF19" s="13">
        <v>1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8"/>
    </row>
    <row r="20" spans="1:38" x14ac:dyDescent="0.2">
      <c r="A20" s="20"/>
      <c r="B20" s="20"/>
      <c r="C20" s="14" t="s">
        <v>83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 t="s">
        <v>83</v>
      </c>
      <c r="AK20" s="14"/>
      <c r="AL20" s="8"/>
    </row>
    <row r="21" spans="1:38" x14ac:dyDescent="0.2">
      <c r="A21" s="22"/>
      <c r="B21" s="19" t="s">
        <v>218</v>
      </c>
      <c r="C21" s="12">
        <v>6.768733788438E-2</v>
      </c>
      <c r="D21" s="12">
        <v>3.0109727872599999E-2</v>
      </c>
      <c r="E21" s="12">
        <v>9.5317365837089996E-2</v>
      </c>
      <c r="F21" s="12">
        <v>6.8584677514599998E-2</v>
      </c>
      <c r="G21" s="12">
        <v>7.032090565521E-2</v>
      </c>
      <c r="H21" s="12">
        <v>6.7271894093890006E-2</v>
      </c>
      <c r="I21" s="12">
        <v>2.2745611836620001E-2</v>
      </c>
      <c r="J21" s="12">
        <v>7.5549650046470004E-2</v>
      </c>
      <c r="K21" s="12">
        <v>7.0574628576720005E-2</v>
      </c>
      <c r="L21" s="12">
        <v>6.5886642903309992E-2</v>
      </c>
      <c r="M21" s="12">
        <v>7.2900813504979997E-2</v>
      </c>
      <c r="N21" s="12">
        <v>5.6402644204999998E-2</v>
      </c>
      <c r="O21" s="12">
        <v>7.9750964507050007E-2</v>
      </c>
      <c r="P21" s="12">
        <v>6.7755198591489998E-2</v>
      </c>
      <c r="Q21" s="12">
        <v>3.7039058362209998E-2</v>
      </c>
      <c r="R21" s="12">
        <v>4.802015710153E-2</v>
      </c>
      <c r="S21" s="12">
        <v>0.1545906456667</v>
      </c>
      <c r="T21" s="12">
        <v>0</v>
      </c>
      <c r="U21" s="12">
        <v>4.8497001871440001E-2</v>
      </c>
      <c r="V21" s="12">
        <v>9.2467201587220008E-2</v>
      </c>
      <c r="W21" s="12">
        <v>3.9662241926830002E-2</v>
      </c>
      <c r="X21" s="12">
        <v>6.1168774180020001E-2</v>
      </c>
      <c r="Y21" s="12">
        <v>7.3220775019919998E-2</v>
      </c>
      <c r="Z21" s="12">
        <v>7.6980519491150007E-2</v>
      </c>
      <c r="AA21" s="12">
        <v>0.10641935896</v>
      </c>
      <c r="AB21" s="12">
        <v>4.918051604017E-2</v>
      </c>
      <c r="AC21" s="12">
        <v>9.6543709777570014E-2</v>
      </c>
      <c r="AD21" s="12">
        <v>0</v>
      </c>
      <c r="AE21" s="12">
        <v>4.2767378339169999E-2</v>
      </c>
      <c r="AF21" s="12">
        <v>0.1421283694794</v>
      </c>
      <c r="AG21" s="12">
        <v>4.8115265893880002E-2</v>
      </c>
      <c r="AH21" s="12">
        <v>0</v>
      </c>
      <c r="AI21" s="12">
        <v>0.1389870752631</v>
      </c>
      <c r="AJ21" s="12">
        <v>0</v>
      </c>
      <c r="AK21" s="12">
        <v>8.6236855608799998E-2</v>
      </c>
      <c r="AL21" s="8"/>
    </row>
    <row r="22" spans="1:38" x14ac:dyDescent="0.2">
      <c r="A22" s="20"/>
      <c r="B22" s="20"/>
      <c r="C22" s="13">
        <v>47</v>
      </c>
      <c r="D22" s="13">
        <v>9</v>
      </c>
      <c r="E22" s="13">
        <v>13</v>
      </c>
      <c r="F22" s="13">
        <v>9</v>
      </c>
      <c r="G22" s="13">
        <v>16</v>
      </c>
      <c r="H22" s="13">
        <v>5</v>
      </c>
      <c r="I22" s="13">
        <v>3</v>
      </c>
      <c r="J22" s="13">
        <v>7</v>
      </c>
      <c r="K22" s="13">
        <v>11</v>
      </c>
      <c r="L22" s="13">
        <v>13</v>
      </c>
      <c r="M22" s="13">
        <v>18</v>
      </c>
      <c r="N22" s="13">
        <v>24</v>
      </c>
      <c r="O22" s="13">
        <v>13</v>
      </c>
      <c r="P22" s="13">
        <v>8</v>
      </c>
      <c r="Q22" s="13">
        <v>4</v>
      </c>
      <c r="R22" s="13">
        <v>9</v>
      </c>
      <c r="S22" s="13">
        <v>9</v>
      </c>
      <c r="T22" s="13">
        <v>0</v>
      </c>
      <c r="U22" s="13">
        <v>4</v>
      </c>
      <c r="V22" s="13">
        <v>15</v>
      </c>
      <c r="W22" s="13">
        <v>11</v>
      </c>
      <c r="X22" s="13">
        <v>7</v>
      </c>
      <c r="Y22" s="13">
        <v>6</v>
      </c>
      <c r="Z22" s="13">
        <v>4</v>
      </c>
      <c r="AA22" s="13">
        <v>1</v>
      </c>
      <c r="AB22" s="13">
        <v>15</v>
      </c>
      <c r="AC22" s="13">
        <v>9</v>
      </c>
      <c r="AD22" s="13">
        <v>0</v>
      </c>
      <c r="AE22" s="13">
        <v>2</v>
      </c>
      <c r="AF22" s="13">
        <v>2</v>
      </c>
      <c r="AG22" s="13">
        <v>1</v>
      </c>
      <c r="AH22" s="13">
        <v>0</v>
      </c>
      <c r="AI22" s="13">
        <v>1</v>
      </c>
      <c r="AJ22" s="13">
        <v>0</v>
      </c>
      <c r="AK22" s="13">
        <v>17</v>
      </c>
      <c r="AL22" s="8"/>
    </row>
    <row r="23" spans="1:38" x14ac:dyDescent="0.2">
      <c r="A23" s="20"/>
      <c r="B23" s="20"/>
      <c r="C23" s="14" t="s">
        <v>83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 t="s">
        <v>83</v>
      </c>
      <c r="AK23" s="14"/>
      <c r="AL23" s="8"/>
    </row>
    <row r="24" spans="1:38" x14ac:dyDescent="0.2">
      <c r="A24" s="22"/>
      <c r="B24" s="19" t="s">
        <v>29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  <c r="AF24" s="12">
        <v>1</v>
      </c>
      <c r="AG24" s="12">
        <v>1</v>
      </c>
      <c r="AH24" s="12">
        <v>1</v>
      </c>
      <c r="AI24" s="12">
        <v>1</v>
      </c>
      <c r="AJ24" s="12">
        <v>1</v>
      </c>
      <c r="AK24" s="12">
        <v>1</v>
      </c>
      <c r="AL24" s="8"/>
    </row>
    <row r="25" spans="1:38" x14ac:dyDescent="0.2">
      <c r="A25" s="20"/>
      <c r="B25" s="20"/>
      <c r="C25" s="13">
        <v>676</v>
      </c>
      <c r="D25" s="13">
        <v>151</v>
      </c>
      <c r="E25" s="13">
        <v>169</v>
      </c>
      <c r="F25" s="13">
        <v>170</v>
      </c>
      <c r="G25" s="13">
        <v>186</v>
      </c>
      <c r="H25" s="13">
        <v>64</v>
      </c>
      <c r="I25" s="13">
        <v>103</v>
      </c>
      <c r="J25" s="13">
        <v>106</v>
      </c>
      <c r="K25" s="13">
        <v>137</v>
      </c>
      <c r="L25" s="13">
        <v>211</v>
      </c>
      <c r="M25" s="13">
        <v>254</v>
      </c>
      <c r="N25" s="13">
        <v>382</v>
      </c>
      <c r="O25" s="13">
        <v>188</v>
      </c>
      <c r="P25" s="13">
        <v>77</v>
      </c>
      <c r="Q25" s="13">
        <v>103</v>
      </c>
      <c r="R25" s="13">
        <v>146</v>
      </c>
      <c r="S25" s="13">
        <v>72</v>
      </c>
      <c r="T25" s="13">
        <v>24</v>
      </c>
      <c r="U25" s="13">
        <v>66</v>
      </c>
      <c r="V25" s="13">
        <v>180</v>
      </c>
      <c r="W25" s="13">
        <v>202</v>
      </c>
      <c r="X25" s="13">
        <v>104</v>
      </c>
      <c r="Y25" s="13">
        <v>106</v>
      </c>
      <c r="Z25" s="13">
        <v>40</v>
      </c>
      <c r="AA25" s="13">
        <v>9</v>
      </c>
      <c r="AB25" s="13">
        <v>328</v>
      </c>
      <c r="AC25" s="13">
        <v>80</v>
      </c>
      <c r="AD25" s="13">
        <v>15</v>
      </c>
      <c r="AE25" s="13">
        <v>28</v>
      </c>
      <c r="AF25" s="13">
        <v>39</v>
      </c>
      <c r="AG25" s="13">
        <v>13</v>
      </c>
      <c r="AH25" s="13">
        <v>3</v>
      </c>
      <c r="AI25" s="13">
        <v>7</v>
      </c>
      <c r="AJ25" s="13">
        <v>1</v>
      </c>
      <c r="AK25" s="13">
        <v>162</v>
      </c>
      <c r="AL25" s="8"/>
    </row>
    <row r="26" spans="1:38" x14ac:dyDescent="0.2">
      <c r="A26" s="20"/>
      <c r="B26" s="20"/>
      <c r="C26" s="14" t="s">
        <v>83</v>
      </c>
      <c r="D26" s="14" t="s">
        <v>83</v>
      </c>
      <c r="E26" s="14" t="s">
        <v>83</v>
      </c>
      <c r="F26" s="14" t="s">
        <v>83</v>
      </c>
      <c r="G26" s="14" t="s">
        <v>83</v>
      </c>
      <c r="H26" s="14" t="s">
        <v>83</v>
      </c>
      <c r="I26" s="14" t="s">
        <v>83</v>
      </c>
      <c r="J26" s="14" t="s">
        <v>83</v>
      </c>
      <c r="K26" s="14" t="s">
        <v>83</v>
      </c>
      <c r="L26" s="14" t="s">
        <v>83</v>
      </c>
      <c r="M26" s="14" t="s">
        <v>83</v>
      </c>
      <c r="N26" s="14" t="s">
        <v>83</v>
      </c>
      <c r="O26" s="14" t="s">
        <v>83</v>
      </c>
      <c r="P26" s="14" t="s">
        <v>83</v>
      </c>
      <c r="Q26" s="14" t="s">
        <v>83</v>
      </c>
      <c r="R26" s="14" t="s">
        <v>83</v>
      </c>
      <c r="S26" s="14" t="s">
        <v>83</v>
      </c>
      <c r="T26" s="14" t="s">
        <v>83</v>
      </c>
      <c r="U26" s="14" t="s">
        <v>83</v>
      </c>
      <c r="V26" s="14" t="s">
        <v>83</v>
      </c>
      <c r="W26" s="14" t="s">
        <v>83</v>
      </c>
      <c r="X26" s="14" t="s">
        <v>83</v>
      </c>
      <c r="Y26" s="14" t="s">
        <v>83</v>
      </c>
      <c r="Z26" s="14" t="s">
        <v>83</v>
      </c>
      <c r="AA26" s="14" t="s">
        <v>83</v>
      </c>
      <c r="AB26" s="14" t="s">
        <v>83</v>
      </c>
      <c r="AC26" s="14" t="s">
        <v>83</v>
      </c>
      <c r="AD26" s="14" t="s">
        <v>83</v>
      </c>
      <c r="AE26" s="14" t="s">
        <v>83</v>
      </c>
      <c r="AF26" s="14" t="s">
        <v>83</v>
      </c>
      <c r="AG26" s="14" t="s">
        <v>83</v>
      </c>
      <c r="AH26" s="14" t="s">
        <v>83</v>
      </c>
      <c r="AI26" s="14" t="s">
        <v>83</v>
      </c>
      <c r="AJ26" s="14" t="s">
        <v>83</v>
      </c>
      <c r="AK26" s="14" t="s">
        <v>83</v>
      </c>
      <c r="AL26" s="8"/>
    </row>
    <row r="27" spans="1:38" x14ac:dyDescent="0.2">
      <c r="A27" s="16" t="s">
        <v>330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8" x14ac:dyDescent="0.2">
      <c r="A28" s="18" t="s">
        <v>103</v>
      </c>
    </row>
  </sheetData>
  <mergeCells count="17">
    <mergeCell ref="B24:B26"/>
    <mergeCell ref="A6:A26"/>
    <mergeCell ref="B9:B11"/>
    <mergeCell ref="B12:B14"/>
    <mergeCell ref="B15:B17"/>
    <mergeCell ref="B18:B20"/>
    <mergeCell ref="B21:B23"/>
    <mergeCell ref="AB3:AK3"/>
    <mergeCell ref="AI2:AK2"/>
    <mergeCell ref="A2:C2"/>
    <mergeCell ref="A3:B5"/>
    <mergeCell ref="B6:B8"/>
    <mergeCell ref="D3:G3"/>
    <mergeCell ref="H3:L3"/>
    <mergeCell ref="M3:N3"/>
    <mergeCell ref="O3:U3"/>
    <mergeCell ref="V3:AA3"/>
  </mergeCells>
  <hyperlinks>
    <hyperlink ref="A1" location="'TOC'!A1:A1" display="Back to TOC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L25"/>
  <sheetViews>
    <sheetView workbookViewId="0">
      <pane xSplit="2" ySplit="5" topLeftCell="C6" activePane="bottomRight" state="frozen"/>
      <selection activeCell="F33" sqref="F33"/>
      <selection pane="topRight" activeCell="F33" sqref="F33"/>
      <selection pane="bottomLeft" activeCell="F33" sqref="F33"/>
      <selection pane="bottomRight" activeCell="A3" sqref="A3:B5"/>
    </sheetView>
  </sheetViews>
  <sheetFormatPr baseColWidth="10" defaultColWidth="8.83203125" defaultRowHeight="15" x14ac:dyDescent="0.2"/>
  <cols>
    <col min="1" max="1" width="50" style="2" bestFit="1" customWidth="1"/>
    <col min="2" max="2" width="25" style="2" bestFit="1" customWidth="1"/>
    <col min="3" max="37" width="12.6640625" style="2" customWidth="1"/>
  </cols>
  <sheetData>
    <row r="1" spans="1:38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8"/>
    </row>
    <row r="2" spans="1:38" ht="36" customHeight="1" x14ac:dyDescent="0.2">
      <c r="A2" s="26" t="s">
        <v>390</v>
      </c>
      <c r="B2" s="24"/>
      <c r="C2" s="2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8"/>
    </row>
    <row r="3" spans="1:38" ht="37" customHeight="1" x14ac:dyDescent="0.2">
      <c r="A3" s="27"/>
      <c r="B3" s="24"/>
      <c r="C3" s="11" t="s">
        <v>29</v>
      </c>
      <c r="D3" s="23" t="s">
        <v>30</v>
      </c>
      <c r="E3" s="24"/>
      <c r="F3" s="24"/>
      <c r="G3" s="24"/>
      <c r="H3" s="23" t="s">
        <v>31</v>
      </c>
      <c r="I3" s="24"/>
      <c r="J3" s="24"/>
      <c r="K3" s="24"/>
      <c r="L3" s="24"/>
      <c r="M3" s="23" t="s">
        <v>32</v>
      </c>
      <c r="N3" s="24"/>
      <c r="O3" s="23" t="s">
        <v>33</v>
      </c>
      <c r="P3" s="24"/>
      <c r="Q3" s="24"/>
      <c r="R3" s="24"/>
      <c r="S3" s="24"/>
      <c r="T3" s="24"/>
      <c r="U3" s="24"/>
      <c r="V3" s="23" t="s">
        <v>34</v>
      </c>
      <c r="W3" s="24"/>
      <c r="X3" s="24"/>
      <c r="Y3" s="24"/>
      <c r="Z3" s="24"/>
      <c r="AA3" s="24"/>
      <c r="AB3" s="23" t="s">
        <v>35</v>
      </c>
      <c r="AC3" s="24"/>
      <c r="AD3" s="24"/>
      <c r="AE3" s="24"/>
      <c r="AF3" s="24"/>
      <c r="AG3" s="24"/>
      <c r="AH3" s="24"/>
      <c r="AI3" s="24"/>
      <c r="AJ3" s="24"/>
      <c r="AK3" s="24"/>
      <c r="AL3" s="8"/>
    </row>
    <row r="4" spans="1:38" ht="16" customHeight="1" x14ac:dyDescent="0.2">
      <c r="A4" s="20"/>
      <c r="B4" s="24"/>
      <c r="C4" s="9" t="s">
        <v>36</v>
      </c>
      <c r="D4" s="9" t="s">
        <v>36</v>
      </c>
      <c r="E4" s="9" t="s">
        <v>37</v>
      </c>
      <c r="F4" s="9" t="s">
        <v>38</v>
      </c>
      <c r="G4" s="9" t="s">
        <v>39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36</v>
      </c>
      <c r="N4" s="9" t="s">
        <v>37</v>
      </c>
      <c r="O4" s="9" t="s">
        <v>36</v>
      </c>
      <c r="P4" s="9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36</v>
      </c>
      <c r="W4" s="9" t="s">
        <v>37</v>
      </c>
      <c r="X4" s="9" t="s">
        <v>38</v>
      </c>
      <c r="Y4" s="9" t="s">
        <v>39</v>
      </c>
      <c r="Z4" s="9" t="s">
        <v>40</v>
      </c>
      <c r="AA4" s="9" t="s">
        <v>41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9" t="s">
        <v>41</v>
      </c>
      <c r="AH4" s="9" t="s">
        <v>42</v>
      </c>
      <c r="AI4" s="9" t="s">
        <v>43</v>
      </c>
      <c r="AJ4" s="9" t="s">
        <v>44</v>
      </c>
      <c r="AK4" s="9" t="s">
        <v>45</v>
      </c>
      <c r="AL4" s="8"/>
    </row>
    <row r="5" spans="1:38" ht="25" x14ac:dyDescent="0.2">
      <c r="A5" s="20"/>
      <c r="B5" s="24"/>
      <c r="C5" s="11" t="s">
        <v>46</v>
      </c>
      <c r="D5" s="11" t="s">
        <v>47</v>
      </c>
      <c r="E5" s="11" t="s">
        <v>48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11" t="s">
        <v>55</v>
      </c>
      <c r="M5" s="11" t="s">
        <v>56</v>
      </c>
      <c r="N5" s="11" t="s">
        <v>57</v>
      </c>
      <c r="O5" s="11" t="s">
        <v>58</v>
      </c>
      <c r="P5" s="11" t="s">
        <v>59</v>
      </c>
      <c r="Q5" s="11" t="s">
        <v>60</v>
      </c>
      <c r="R5" s="11" t="s">
        <v>61</v>
      </c>
      <c r="S5" s="11" t="s">
        <v>62</v>
      </c>
      <c r="T5" s="11" t="s">
        <v>63</v>
      </c>
      <c r="U5" s="11" t="s">
        <v>64</v>
      </c>
      <c r="V5" s="11" t="s">
        <v>65</v>
      </c>
      <c r="W5" s="11" t="s">
        <v>66</v>
      </c>
      <c r="X5" s="11" t="s">
        <v>67</v>
      </c>
      <c r="Y5" s="11" t="s">
        <v>68</v>
      </c>
      <c r="Z5" s="11" t="s">
        <v>69</v>
      </c>
      <c r="AA5" s="11" t="s">
        <v>70</v>
      </c>
      <c r="AB5" s="11" t="s">
        <v>71</v>
      </c>
      <c r="AC5" s="11" t="s">
        <v>72</v>
      </c>
      <c r="AD5" s="11" t="s">
        <v>73</v>
      </c>
      <c r="AE5" s="11" t="s">
        <v>74</v>
      </c>
      <c r="AF5" s="11" t="s">
        <v>75</v>
      </c>
      <c r="AG5" s="11" t="s">
        <v>76</v>
      </c>
      <c r="AH5" s="11" t="s">
        <v>77</v>
      </c>
      <c r="AI5" s="11" t="s">
        <v>78</v>
      </c>
      <c r="AJ5" s="11" t="s">
        <v>79</v>
      </c>
      <c r="AK5" s="11" t="s">
        <v>80</v>
      </c>
      <c r="AL5" s="8"/>
    </row>
    <row r="6" spans="1:38" x14ac:dyDescent="0.2">
      <c r="A6" s="21" t="s">
        <v>331</v>
      </c>
      <c r="B6" s="19" t="s">
        <v>51</v>
      </c>
      <c r="C6" s="12">
        <v>0.26126278657539997</v>
      </c>
      <c r="D6" s="12">
        <v>0.2389289459368</v>
      </c>
      <c r="E6" s="12">
        <v>0.24897753096440001</v>
      </c>
      <c r="F6" s="12">
        <v>0.2865735882903</v>
      </c>
      <c r="G6" s="12">
        <v>0.26845295865289998</v>
      </c>
      <c r="H6" s="12">
        <v>1</v>
      </c>
      <c r="I6" s="12">
        <v>0</v>
      </c>
      <c r="J6" s="12">
        <v>0</v>
      </c>
      <c r="K6" s="12">
        <v>0</v>
      </c>
      <c r="L6" s="12">
        <v>0</v>
      </c>
      <c r="M6" s="12">
        <v>0.24479578287850001</v>
      </c>
      <c r="N6" s="12">
        <v>0.27755659673819999</v>
      </c>
      <c r="O6" s="12">
        <v>0.17317326000040001</v>
      </c>
      <c r="P6" s="12">
        <v>0.27476743706169998</v>
      </c>
      <c r="Q6" s="12">
        <v>0.28310930611349999</v>
      </c>
      <c r="R6" s="12">
        <v>0.23964896889910001</v>
      </c>
      <c r="S6" s="12">
        <v>0.34105875976420003</v>
      </c>
      <c r="T6" s="12">
        <v>0.35059102139719989</v>
      </c>
      <c r="U6" s="12">
        <v>0.31342212298029998</v>
      </c>
      <c r="V6" s="12">
        <v>0.1738088889396</v>
      </c>
      <c r="W6" s="12">
        <v>0.26154580802540001</v>
      </c>
      <c r="X6" s="12">
        <v>0.1978747057579</v>
      </c>
      <c r="Y6" s="12">
        <v>0.35298325335929998</v>
      </c>
      <c r="Z6" s="12">
        <v>0.38960095441819997</v>
      </c>
      <c r="AA6" s="12">
        <v>0.39530179167410001</v>
      </c>
      <c r="AB6" s="12">
        <v>0.30623470645520001</v>
      </c>
      <c r="AC6" s="12">
        <v>0.2839860579256</v>
      </c>
      <c r="AD6" s="12">
        <v>7.7832514977570003E-2</v>
      </c>
      <c r="AE6" s="12">
        <v>0.1619947562606</v>
      </c>
      <c r="AF6" s="12">
        <v>2.02909206647E-2</v>
      </c>
      <c r="AG6" s="12">
        <v>0</v>
      </c>
      <c r="AH6" s="12">
        <v>0</v>
      </c>
      <c r="AI6" s="12">
        <v>0.19604992999340001</v>
      </c>
      <c r="AJ6" s="12">
        <v>0</v>
      </c>
      <c r="AK6" s="12">
        <v>0.2863057672082</v>
      </c>
      <c r="AL6" s="8"/>
    </row>
    <row r="7" spans="1:38" x14ac:dyDescent="0.2">
      <c r="A7" s="20"/>
      <c r="B7" s="20"/>
      <c r="C7" s="13">
        <v>92</v>
      </c>
      <c r="D7" s="13">
        <v>11</v>
      </c>
      <c r="E7" s="13">
        <v>22</v>
      </c>
      <c r="F7" s="13">
        <v>26</v>
      </c>
      <c r="G7" s="13">
        <v>33</v>
      </c>
      <c r="H7" s="13">
        <v>92</v>
      </c>
      <c r="I7" s="13">
        <v>0</v>
      </c>
      <c r="J7" s="13">
        <v>0</v>
      </c>
      <c r="K7" s="13">
        <v>0</v>
      </c>
      <c r="L7" s="13">
        <v>0</v>
      </c>
      <c r="M7" s="13">
        <v>37</v>
      </c>
      <c r="N7" s="13">
        <v>54</v>
      </c>
      <c r="O7" s="13">
        <v>16</v>
      </c>
      <c r="P7" s="13">
        <v>10</v>
      </c>
      <c r="Q7" s="13">
        <v>10</v>
      </c>
      <c r="R7" s="13">
        <v>15</v>
      </c>
      <c r="S7" s="13">
        <v>13</v>
      </c>
      <c r="T7" s="13">
        <v>6</v>
      </c>
      <c r="U7" s="13">
        <v>22</v>
      </c>
      <c r="V7" s="13">
        <v>12</v>
      </c>
      <c r="W7" s="13">
        <v>24</v>
      </c>
      <c r="X7" s="13">
        <v>13</v>
      </c>
      <c r="Y7" s="13">
        <v>21</v>
      </c>
      <c r="Z7" s="13">
        <v>19</v>
      </c>
      <c r="AA7" s="13">
        <v>3</v>
      </c>
      <c r="AB7" s="13">
        <v>45</v>
      </c>
      <c r="AC7" s="13">
        <v>12</v>
      </c>
      <c r="AD7" s="13">
        <v>1</v>
      </c>
      <c r="AE7" s="13">
        <v>2</v>
      </c>
      <c r="AF7" s="13">
        <v>1</v>
      </c>
      <c r="AG7" s="13">
        <v>0</v>
      </c>
      <c r="AH7" s="13">
        <v>0</v>
      </c>
      <c r="AI7" s="13">
        <v>2</v>
      </c>
      <c r="AJ7" s="13">
        <v>0</v>
      </c>
      <c r="AK7" s="13">
        <v>29</v>
      </c>
      <c r="AL7" s="8"/>
    </row>
    <row r="8" spans="1:38" x14ac:dyDescent="0.2">
      <c r="A8" s="20"/>
      <c r="B8" s="20"/>
      <c r="C8" s="14" t="s">
        <v>83</v>
      </c>
      <c r="D8" s="14"/>
      <c r="E8" s="14"/>
      <c r="F8" s="14"/>
      <c r="G8" s="14"/>
      <c r="H8" s="15" t="s">
        <v>160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5" t="s">
        <v>111</v>
      </c>
      <c r="AC8" s="15" t="s">
        <v>111</v>
      </c>
      <c r="AD8" s="14"/>
      <c r="AE8" s="14"/>
      <c r="AF8" s="14"/>
      <c r="AG8" s="14"/>
      <c r="AH8" s="14"/>
      <c r="AI8" s="14"/>
      <c r="AJ8" s="14"/>
      <c r="AK8" s="15" t="s">
        <v>111</v>
      </c>
      <c r="AL8" s="8"/>
    </row>
    <row r="9" spans="1:38" x14ac:dyDescent="0.2">
      <c r="A9" s="22"/>
      <c r="B9" s="19" t="s">
        <v>52</v>
      </c>
      <c r="C9" s="12">
        <v>0.19486513611840001</v>
      </c>
      <c r="D9" s="12">
        <v>0.19992826436950001</v>
      </c>
      <c r="E9" s="12">
        <v>0.15321711375159999</v>
      </c>
      <c r="F9" s="12">
        <v>0.19867762664999999</v>
      </c>
      <c r="G9" s="12">
        <v>0.23133158193309999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0.16578181895890001</v>
      </c>
      <c r="N9" s="12">
        <v>0.21315782812709999</v>
      </c>
      <c r="O9" s="12">
        <v>8.9104921377890001E-2</v>
      </c>
      <c r="P9" s="12">
        <v>0.15483683897</v>
      </c>
      <c r="Q9" s="12">
        <v>0.1986131267906</v>
      </c>
      <c r="R9" s="12">
        <v>0.37879305087179999</v>
      </c>
      <c r="S9" s="12">
        <v>0.2194917109534</v>
      </c>
      <c r="T9" s="12">
        <v>0.29902231988509997</v>
      </c>
      <c r="U9" s="12">
        <v>0.11622714087409999</v>
      </c>
      <c r="V9" s="12">
        <v>0.1197658371745</v>
      </c>
      <c r="W9" s="12">
        <v>0.18414277052780001</v>
      </c>
      <c r="X9" s="12">
        <v>0.34372303126330001</v>
      </c>
      <c r="Y9" s="12">
        <v>0.1924710316138</v>
      </c>
      <c r="Z9" s="12">
        <v>0.19684231341940001</v>
      </c>
      <c r="AA9" s="12">
        <v>0</v>
      </c>
      <c r="AB9" s="12">
        <v>0.1756545551457</v>
      </c>
      <c r="AC9" s="12">
        <v>0.1998402549579</v>
      </c>
      <c r="AD9" s="12">
        <v>7.6957351611359998E-2</v>
      </c>
      <c r="AE9" s="12">
        <v>0.17245628947950001</v>
      </c>
      <c r="AF9" s="12">
        <v>8.1080758819600002E-2</v>
      </c>
      <c r="AG9" s="12">
        <v>6.6301529587509997E-2</v>
      </c>
      <c r="AH9" s="12">
        <v>0.22268813161379999</v>
      </c>
      <c r="AI9" s="12">
        <v>0.36744837695679999</v>
      </c>
      <c r="AJ9" s="12">
        <v>6.9767445616460005E-2</v>
      </c>
      <c r="AK9" s="12">
        <v>0.26152249684459999</v>
      </c>
      <c r="AL9" s="8"/>
    </row>
    <row r="10" spans="1:38" x14ac:dyDescent="0.2">
      <c r="A10" s="20"/>
      <c r="B10" s="20"/>
      <c r="C10" s="13">
        <v>146</v>
      </c>
      <c r="D10" s="13">
        <v>27</v>
      </c>
      <c r="E10" s="13">
        <v>39</v>
      </c>
      <c r="F10" s="13">
        <v>42</v>
      </c>
      <c r="G10" s="13">
        <v>38</v>
      </c>
      <c r="H10" s="13">
        <v>0</v>
      </c>
      <c r="I10" s="13">
        <v>146</v>
      </c>
      <c r="J10" s="13">
        <v>0</v>
      </c>
      <c r="K10" s="13">
        <v>0</v>
      </c>
      <c r="L10" s="13">
        <v>0</v>
      </c>
      <c r="M10" s="13">
        <v>57</v>
      </c>
      <c r="N10" s="13">
        <v>86</v>
      </c>
      <c r="O10" s="13">
        <v>21</v>
      </c>
      <c r="P10" s="13">
        <v>15</v>
      </c>
      <c r="Q10" s="13">
        <v>23</v>
      </c>
      <c r="R10" s="13">
        <v>43</v>
      </c>
      <c r="S10" s="13">
        <v>19</v>
      </c>
      <c r="T10" s="13">
        <v>6</v>
      </c>
      <c r="U10" s="13">
        <v>19</v>
      </c>
      <c r="V10" s="13">
        <v>27</v>
      </c>
      <c r="W10" s="13">
        <v>42</v>
      </c>
      <c r="X10" s="13">
        <v>34</v>
      </c>
      <c r="Y10" s="13">
        <v>32</v>
      </c>
      <c r="Z10" s="13">
        <v>11</v>
      </c>
      <c r="AA10" s="13">
        <v>0</v>
      </c>
      <c r="AB10" s="13">
        <v>64</v>
      </c>
      <c r="AC10" s="13">
        <v>16</v>
      </c>
      <c r="AD10" s="13">
        <v>2</v>
      </c>
      <c r="AE10" s="13">
        <v>4</v>
      </c>
      <c r="AF10" s="13">
        <v>3</v>
      </c>
      <c r="AG10" s="13">
        <v>1</v>
      </c>
      <c r="AH10" s="13">
        <v>2</v>
      </c>
      <c r="AI10" s="13">
        <v>2</v>
      </c>
      <c r="AJ10" s="13">
        <v>1</v>
      </c>
      <c r="AK10" s="13">
        <v>51</v>
      </c>
      <c r="AL10" s="8"/>
    </row>
    <row r="11" spans="1:38" x14ac:dyDescent="0.2">
      <c r="A11" s="20"/>
      <c r="B11" s="20"/>
      <c r="C11" s="14" t="s">
        <v>83</v>
      </c>
      <c r="D11" s="14"/>
      <c r="E11" s="14"/>
      <c r="F11" s="14"/>
      <c r="G11" s="14"/>
      <c r="H11" s="14"/>
      <c r="I11" s="15" t="s">
        <v>332</v>
      </c>
      <c r="J11" s="14"/>
      <c r="K11" s="14"/>
      <c r="L11" s="14"/>
      <c r="M11" s="14"/>
      <c r="N11" s="14"/>
      <c r="O11" s="14"/>
      <c r="P11" s="14"/>
      <c r="Q11" s="14"/>
      <c r="R11" s="15" t="s">
        <v>229</v>
      </c>
      <c r="S11" s="14"/>
      <c r="T11" s="14"/>
      <c r="U11" s="14"/>
      <c r="V11" s="14"/>
      <c r="W11" s="14"/>
      <c r="X11" s="15" t="s">
        <v>85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8"/>
    </row>
    <row r="12" spans="1:38" x14ac:dyDescent="0.2">
      <c r="A12" s="22"/>
      <c r="B12" s="19" t="s">
        <v>53</v>
      </c>
      <c r="C12" s="12">
        <v>0.15780897599300001</v>
      </c>
      <c r="D12" s="12">
        <v>0.15597711124309999</v>
      </c>
      <c r="E12" s="12">
        <v>0.15380350267039999</v>
      </c>
      <c r="F12" s="12">
        <v>0.1587910143008</v>
      </c>
      <c r="G12" s="12">
        <v>0.16261631097900001</v>
      </c>
      <c r="H12" s="12">
        <v>0</v>
      </c>
      <c r="I12" s="12">
        <v>0</v>
      </c>
      <c r="J12" s="12">
        <v>1</v>
      </c>
      <c r="K12" s="12">
        <v>0</v>
      </c>
      <c r="L12" s="12">
        <v>0</v>
      </c>
      <c r="M12" s="12">
        <v>0.19453042222270001</v>
      </c>
      <c r="N12" s="12">
        <v>0.12601912523350001</v>
      </c>
      <c r="O12" s="12">
        <v>0.21817939446449999</v>
      </c>
      <c r="P12" s="12">
        <v>0.17279088877420001</v>
      </c>
      <c r="Q12" s="12">
        <v>0.12988310200549999</v>
      </c>
      <c r="R12" s="12">
        <v>0.1129878754772</v>
      </c>
      <c r="S12" s="12">
        <v>0.1177488038383</v>
      </c>
      <c r="T12" s="12">
        <v>6.4860597245069998E-2</v>
      </c>
      <c r="U12" s="12">
        <v>0.19083616170840001</v>
      </c>
      <c r="V12" s="12">
        <v>0.2021285023736</v>
      </c>
      <c r="W12" s="12">
        <v>0.1653990021043</v>
      </c>
      <c r="X12" s="12">
        <v>0.14262114293780001</v>
      </c>
      <c r="Y12" s="12">
        <v>8.9011231525489995E-2</v>
      </c>
      <c r="Z12" s="12">
        <v>0.19145914978279999</v>
      </c>
      <c r="AA12" s="12">
        <v>0.1876251315795</v>
      </c>
      <c r="AB12" s="12">
        <v>0.1382303761781</v>
      </c>
      <c r="AC12" s="12">
        <v>0.19798089464800001</v>
      </c>
      <c r="AD12" s="12">
        <v>0.33057793219129999</v>
      </c>
      <c r="AE12" s="12">
        <v>6.8287105050590005E-2</v>
      </c>
      <c r="AF12" s="12">
        <v>0.26033669704809997</v>
      </c>
      <c r="AG12" s="12">
        <v>0.41297110736589998</v>
      </c>
      <c r="AH12" s="12">
        <v>0.67186667866220007</v>
      </c>
      <c r="AI12" s="12">
        <v>3.2729679499799998E-2</v>
      </c>
      <c r="AJ12" s="12">
        <v>0.31197281314070002</v>
      </c>
      <c r="AK12" s="12">
        <v>0.1290432045155</v>
      </c>
      <c r="AL12" s="8"/>
    </row>
    <row r="13" spans="1:38" x14ac:dyDescent="0.2">
      <c r="A13" s="20"/>
      <c r="B13" s="20"/>
      <c r="C13" s="13">
        <v>142</v>
      </c>
      <c r="D13" s="13">
        <v>38</v>
      </c>
      <c r="E13" s="13">
        <v>30</v>
      </c>
      <c r="F13" s="13">
        <v>34</v>
      </c>
      <c r="G13" s="13">
        <v>40</v>
      </c>
      <c r="H13" s="13">
        <v>0</v>
      </c>
      <c r="I13" s="13">
        <v>0</v>
      </c>
      <c r="J13" s="13">
        <v>142</v>
      </c>
      <c r="K13" s="13">
        <v>0</v>
      </c>
      <c r="L13" s="13">
        <v>0</v>
      </c>
      <c r="M13" s="13">
        <v>70</v>
      </c>
      <c r="N13" s="13">
        <v>70</v>
      </c>
      <c r="O13" s="13">
        <v>40</v>
      </c>
      <c r="P13" s="13">
        <v>20</v>
      </c>
      <c r="Q13" s="13">
        <v>17</v>
      </c>
      <c r="R13" s="13">
        <v>24</v>
      </c>
      <c r="S13" s="13">
        <v>15</v>
      </c>
      <c r="T13" s="13">
        <v>5</v>
      </c>
      <c r="U13" s="13">
        <v>21</v>
      </c>
      <c r="V13" s="13">
        <v>44</v>
      </c>
      <c r="W13" s="13">
        <v>42</v>
      </c>
      <c r="X13" s="13">
        <v>22</v>
      </c>
      <c r="Y13" s="13">
        <v>21</v>
      </c>
      <c r="Z13" s="13">
        <v>12</v>
      </c>
      <c r="AA13" s="13">
        <v>1</v>
      </c>
      <c r="AB13" s="13">
        <v>56</v>
      </c>
      <c r="AC13" s="13">
        <v>24</v>
      </c>
      <c r="AD13" s="13">
        <v>6</v>
      </c>
      <c r="AE13" s="13">
        <v>5</v>
      </c>
      <c r="AF13" s="13">
        <v>11</v>
      </c>
      <c r="AG13" s="13">
        <v>7</v>
      </c>
      <c r="AH13" s="13">
        <v>1</v>
      </c>
      <c r="AI13" s="13">
        <v>1</v>
      </c>
      <c r="AJ13" s="13">
        <v>1</v>
      </c>
      <c r="AK13" s="13">
        <v>30</v>
      </c>
      <c r="AL13" s="8"/>
    </row>
    <row r="14" spans="1:38" x14ac:dyDescent="0.2">
      <c r="A14" s="20"/>
      <c r="B14" s="20"/>
      <c r="C14" s="14" t="s">
        <v>83</v>
      </c>
      <c r="D14" s="14"/>
      <c r="E14" s="14"/>
      <c r="F14" s="14"/>
      <c r="G14" s="14"/>
      <c r="H14" s="14"/>
      <c r="I14" s="14"/>
      <c r="J14" s="15" t="s">
        <v>333</v>
      </c>
      <c r="K14" s="14"/>
      <c r="L14" s="14"/>
      <c r="M14" s="15" t="s">
        <v>95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8"/>
    </row>
    <row r="15" spans="1:38" x14ac:dyDescent="0.2">
      <c r="A15" s="22"/>
      <c r="B15" s="19" t="s">
        <v>54</v>
      </c>
      <c r="C15" s="12">
        <v>0.16707495210269999</v>
      </c>
      <c r="D15" s="12">
        <v>0.19289917081040001</v>
      </c>
      <c r="E15" s="12">
        <v>0.1777561115672</v>
      </c>
      <c r="F15" s="12">
        <v>0.1534274702092</v>
      </c>
      <c r="G15" s="12">
        <v>0.14769962744029999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0.18456727256450001</v>
      </c>
      <c r="N15" s="12">
        <v>0.15356751417459999</v>
      </c>
      <c r="O15" s="12">
        <v>0.22140409406850001</v>
      </c>
      <c r="P15" s="12">
        <v>0.20280360499530001</v>
      </c>
      <c r="Q15" s="12">
        <v>0.20609258818289999</v>
      </c>
      <c r="R15" s="12">
        <v>0.1172059322102</v>
      </c>
      <c r="S15" s="12">
        <v>0.1025077744921</v>
      </c>
      <c r="T15" s="12">
        <v>0.1027711701103</v>
      </c>
      <c r="U15" s="12">
        <v>0.14881333303649999</v>
      </c>
      <c r="V15" s="12">
        <v>0.19710736121799999</v>
      </c>
      <c r="W15" s="12">
        <v>0.18925275335790001</v>
      </c>
      <c r="X15" s="12">
        <v>0.1698727095442</v>
      </c>
      <c r="Y15" s="12">
        <v>0.1388922495878</v>
      </c>
      <c r="Z15" s="12">
        <v>8.2286499108349995E-2</v>
      </c>
      <c r="AA15" s="12">
        <v>0.1165318775118</v>
      </c>
      <c r="AB15" s="12">
        <v>0.17173136697310001</v>
      </c>
      <c r="AC15" s="12">
        <v>0.11303225674840001</v>
      </c>
      <c r="AD15" s="12">
        <v>0.2450063434318</v>
      </c>
      <c r="AE15" s="12">
        <v>0.26124703394479998</v>
      </c>
      <c r="AF15" s="12">
        <v>0.24944143612190001</v>
      </c>
      <c r="AG15" s="12">
        <v>0.1558162501085</v>
      </c>
      <c r="AH15" s="12">
        <v>0.1054451897239</v>
      </c>
      <c r="AI15" s="12">
        <v>0.146673961426</v>
      </c>
      <c r="AJ15" s="12">
        <v>0.61825974124289995</v>
      </c>
      <c r="AK15" s="12">
        <v>0.14237579295360001</v>
      </c>
      <c r="AL15" s="8"/>
    </row>
    <row r="16" spans="1:38" x14ac:dyDescent="0.2">
      <c r="A16" s="20"/>
      <c r="B16" s="20"/>
      <c r="C16" s="13">
        <v>198</v>
      </c>
      <c r="D16" s="13">
        <v>43</v>
      </c>
      <c r="E16" s="13">
        <v>54</v>
      </c>
      <c r="F16" s="13">
        <v>48</v>
      </c>
      <c r="G16" s="13">
        <v>53</v>
      </c>
      <c r="H16" s="13">
        <v>0</v>
      </c>
      <c r="I16" s="13">
        <v>0</v>
      </c>
      <c r="J16" s="13">
        <v>0</v>
      </c>
      <c r="K16" s="13">
        <v>198</v>
      </c>
      <c r="L16" s="13">
        <v>0</v>
      </c>
      <c r="M16" s="13">
        <v>94</v>
      </c>
      <c r="N16" s="13">
        <v>102</v>
      </c>
      <c r="O16" s="13">
        <v>63</v>
      </c>
      <c r="P16" s="13">
        <v>23</v>
      </c>
      <c r="Q16" s="13">
        <v>28</v>
      </c>
      <c r="R16" s="13">
        <v>31</v>
      </c>
      <c r="S16" s="13">
        <v>20</v>
      </c>
      <c r="T16" s="13">
        <v>8</v>
      </c>
      <c r="U16" s="13">
        <v>25</v>
      </c>
      <c r="V16" s="13">
        <v>51</v>
      </c>
      <c r="W16" s="13">
        <v>59</v>
      </c>
      <c r="X16" s="13">
        <v>36</v>
      </c>
      <c r="Y16" s="13">
        <v>38</v>
      </c>
      <c r="Z16" s="13">
        <v>12</v>
      </c>
      <c r="AA16" s="13">
        <v>2</v>
      </c>
      <c r="AB16" s="13">
        <v>90</v>
      </c>
      <c r="AC16" s="13">
        <v>15</v>
      </c>
      <c r="AD16" s="13">
        <v>5</v>
      </c>
      <c r="AE16" s="13">
        <v>12</v>
      </c>
      <c r="AF16" s="13">
        <v>16</v>
      </c>
      <c r="AG16" s="13">
        <v>3</v>
      </c>
      <c r="AH16" s="13">
        <v>1</v>
      </c>
      <c r="AI16" s="13">
        <v>3</v>
      </c>
      <c r="AJ16" s="13">
        <v>3</v>
      </c>
      <c r="AK16" s="13">
        <v>50</v>
      </c>
      <c r="AL16" s="8"/>
    </row>
    <row r="17" spans="1:38" x14ac:dyDescent="0.2">
      <c r="A17" s="20"/>
      <c r="B17" s="20"/>
      <c r="C17" s="14" t="s">
        <v>83</v>
      </c>
      <c r="D17" s="14"/>
      <c r="E17" s="14"/>
      <c r="F17" s="14"/>
      <c r="G17" s="14"/>
      <c r="H17" s="14"/>
      <c r="I17" s="14"/>
      <c r="J17" s="14"/>
      <c r="K17" s="15" t="s">
        <v>334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8"/>
    </row>
    <row r="18" spans="1:38" x14ac:dyDescent="0.2">
      <c r="A18" s="22"/>
      <c r="B18" s="19" t="s">
        <v>55</v>
      </c>
      <c r="C18" s="12">
        <v>0.2189881492106</v>
      </c>
      <c r="D18" s="12">
        <v>0.2122665076402</v>
      </c>
      <c r="E18" s="12">
        <v>0.2662457410463</v>
      </c>
      <c r="F18" s="12">
        <v>0.20253030054980001</v>
      </c>
      <c r="G18" s="12">
        <v>0.1898995209946</v>
      </c>
      <c r="H18" s="12">
        <v>0</v>
      </c>
      <c r="I18" s="12">
        <v>0</v>
      </c>
      <c r="J18" s="12">
        <v>0</v>
      </c>
      <c r="K18" s="12">
        <v>0</v>
      </c>
      <c r="L18" s="12">
        <v>1</v>
      </c>
      <c r="M18" s="12">
        <v>0.21032470337539999</v>
      </c>
      <c r="N18" s="12">
        <v>0.2296989357267</v>
      </c>
      <c r="O18" s="12">
        <v>0.2981383300887</v>
      </c>
      <c r="P18" s="12">
        <v>0.1948012301989</v>
      </c>
      <c r="Q18" s="12">
        <v>0.18230187690749999</v>
      </c>
      <c r="R18" s="12">
        <v>0.15136417254170001</v>
      </c>
      <c r="S18" s="12">
        <v>0.219192950952</v>
      </c>
      <c r="T18" s="12">
        <v>0.1827548913624</v>
      </c>
      <c r="U18" s="12">
        <v>0.2307012414007</v>
      </c>
      <c r="V18" s="12">
        <v>0.30718941029430002</v>
      </c>
      <c r="W18" s="12">
        <v>0.1996596659847</v>
      </c>
      <c r="X18" s="12">
        <v>0.1459084104967</v>
      </c>
      <c r="Y18" s="12">
        <v>0.2266422339136</v>
      </c>
      <c r="Z18" s="12">
        <v>0.13981108327130001</v>
      </c>
      <c r="AA18" s="12">
        <v>0.30054119923459999</v>
      </c>
      <c r="AB18" s="12">
        <v>0.20814899524790001</v>
      </c>
      <c r="AC18" s="12">
        <v>0.20516053572010001</v>
      </c>
      <c r="AD18" s="12">
        <v>0.26962585778800002</v>
      </c>
      <c r="AE18" s="12">
        <v>0.33601481526459998</v>
      </c>
      <c r="AF18" s="12">
        <v>0.38885018734560001</v>
      </c>
      <c r="AG18" s="12">
        <v>0.3649111129382</v>
      </c>
      <c r="AH18" s="12">
        <v>0</v>
      </c>
      <c r="AI18" s="12">
        <v>0.257098052124</v>
      </c>
      <c r="AJ18" s="12">
        <v>0</v>
      </c>
      <c r="AK18" s="12">
        <v>0.180752738478</v>
      </c>
      <c r="AL18" s="8"/>
    </row>
    <row r="19" spans="1:38" x14ac:dyDescent="0.2">
      <c r="A19" s="20"/>
      <c r="B19" s="20"/>
      <c r="C19" s="13">
        <v>297</v>
      </c>
      <c r="D19" s="13">
        <v>67</v>
      </c>
      <c r="E19" s="13">
        <v>98</v>
      </c>
      <c r="F19" s="13">
        <v>67</v>
      </c>
      <c r="G19" s="13">
        <v>65</v>
      </c>
      <c r="H19" s="13">
        <v>0</v>
      </c>
      <c r="I19" s="13">
        <v>0</v>
      </c>
      <c r="J19" s="13">
        <v>0</v>
      </c>
      <c r="K19" s="13">
        <v>0</v>
      </c>
      <c r="L19" s="13">
        <v>297</v>
      </c>
      <c r="M19" s="13">
        <v>110</v>
      </c>
      <c r="N19" s="13">
        <v>186</v>
      </c>
      <c r="O19" s="13">
        <v>97</v>
      </c>
      <c r="P19" s="13">
        <v>31</v>
      </c>
      <c r="Q19" s="13">
        <v>42</v>
      </c>
      <c r="R19" s="13">
        <v>38</v>
      </c>
      <c r="S19" s="13">
        <v>39</v>
      </c>
      <c r="T19" s="13">
        <v>9</v>
      </c>
      <c r="U19" s="13">
        <v>41</v>
      </c>
      <c r="V19" s="13">
        <v>100</v>
      </c>
      <c r="W19" s="13">
        <v>79</v>
      </c>
      <c r="X19" s="13">
        <v>37</v>
      </c>
      <c r="Y19" s="13">
        <v>60</v>
      </c>
      <c r="Z19" s="13">
        <v>16</v>
      </c>
      <c r="AA19" s="13">
        <v>5</v>
      </c>
      <c r="AB19" s="13">
        <v>135</v>
      </c>
      <c r="AC19" s="13">
        <v>34</v>
      </c>
      <c r="AD19" s="13">
        <v>4</v>
      </c>
      <c r="AE19" s="13">
        <v>21</v>
      </c>
      <c r="AF19" s="13">
        <v>27</v>
      </c>
      <c r="AG19" s="13">
        <v>8</v>
      </c>
      <c r="AH19" s="13">
        <v>0</v>
      </c>
      <c r="AI19" s="13">
        <v>5</v>
      </c>
      <c r="AJ19" s="13">
        <v>0</v>
      </c>
      <c r="AK19" s="13">
        <v>63</v>
      </c>
      <c r="AL19" s="8"/>
    </row>
    <row r="20" spans="1:38" x14ac:dyDescent="0.2">
      <c r="A20" s="20"/>
      <c r="B20" s="20"/>
      <c r="C20" s="14" t="s">
        <v>83</v>
      </c>
      <c r="D20" s="14"/>
      <c r="E20" s="14"/>
      <c r="F20" s="14"/>
      <c r="G20" s="14"/>
      <c r="H20" s="14"/>
      <c r="I20" s="14"/>
      <c r="J20" s="14"/>
      <c r="K20" s="14"/>
      <c r="L20" s="15" t="s">
        <v>99</v>
      </c>
      <c r="M20" s="14"/>
      <c r="N20" s="14"/>
      <c r="O20" s="14"/>
      <c r="P20" s="14"/>
      <c r="Q20" s="14"/>
      <c r="R20" s="14"/>
      <c r="S20" s="14"/>
      <c r="T20" s="14"/>
      <c r="U20" s="14"/>
      <c r="V20" s="15" t="s">
        <v>151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8"/>
    </row>
    <row r="21" spans="1:38" x14ac:dyDescent="0.2">
      <c r="A21" s="22"/>
      <c r="B21" s="19" t="s">
        <v>29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  <c r="AG21" s="12">
        <v>1</v>
      </c>
      <c r="AH21" s="12">
        <v>1</v>
      </c>
      <c r="AI21" s="12">
        <v>1</v>
      </c>
      <c r="AJ21" s="12">
        <v>1</v>
      </c>
      <c r="AK21" s="12">
        <v>1</v>
      </c>
      <c r="AL21" s="8"/>
    </row>
    <row r="22" spans="1:38" x14ac:dyDescent="0.2">
      <c r="A22" s="20"/>
      <c r="B22" s="20"/>
      <c r="C22" s="13">
        <v>875</v>
      </c>
      <c r="D22" s="13">
        <v>186</v>
      </c>
      <c r="E22" s="13">
        <v>243</v>
      </c>
      <c r="F22" s="13">
        <v>217</v>
      </c>
      <c r="G22" s="13">
        <v>229</v>
      </c>
      <c r="H22" s="13">
        <v>92</v>
      </c>
      <c r="I22" s="13">
        <v>146</v>
      </c>
      <c r="J22" s="13">
        <v>142</v>
      </c>
      <c r="K22" s="13">
        <v>198</v>
      </c>
      <c r="L22" s="13">
        <v>297</v>
      </c>
      <c r="M22" s="13">
        <v>368</v>
      </c>
      <c r="N22" s="13">
        <v>498</v>
      </c>
      <c r="O22" s="13">
        <v>237</v>
      </c>
      <c r="P22" s="13">
        <v>99</v>
      </c>
      <c r="Q22" s="13">
        <v>120</v>
      </c>
      <c r="R22" s="13">
        <v>151</v>
      </c>
      <c r="S22" s="13">
        <v>106</v>
      </c>
      <c r="T22" s="13">
        <v>34</v>
      </c>
      <c r="U22" s="13">
        <v>128</v>
      </c>
      <c r="V22" s="13">
        <v>234</v>
      </c>
      <c r="W22" s="13">
        <v>246</v>
      </c>
      <c r="X22" s="13">
        <v>142</v>
      </c>
      <c r="Y22" s="13">
        <v>172</v>
      </c>
      <c r="Z22" s="13">
        <v>70</v>
      </c>
      <c r="AA22" s="13">
        <v>11</v>
      </c>
      <c r="AB22" s="13">
        <v>390</v>
      </c>
      <c r="AC22" s="13">
        <v>101</v>
      </c>
      <c r="AD22" s="13">
        <v>18</v>
      </c>
      <c r="AE22" s="13">
        <v>44</v>
      </c>
      <c r="AF22" s="13">
        <v>58</v>
      </c>
      <c r="AG22" s="13">
        <v>19</v>
      </c>
      <c r="AH22" s="13">
        <v>4</v>
      </c>
      <c r="AI22" s="13">
        <v>13</v>
      </c>
      <c r="AJ22" s="13">
        <v>5</v>
      </c>
      <c r="AK22" s="13">
        <v>223</v>
      </c>
      <c r="AL22" s="8"/>
    </row>
    <row r="23" spans="1:38" x14ac:dyDescent="0.2">
      <c r="A23" s="20"/>
      <c r="B23" s="20"/>
      <c r="C23" s="14" t="s">
        <v>83</v>
      </c>
      <c r="D23" s="14" t="s">
        <v>83</v>
      </c>
      <c r="E23" s="14" t="s">
        <v>83</v>
      </c>
      <c r="F23" s="14" t="s">
        <v>83</v>
      </c>
      <c r="G23" s="14" t="s">
        <v>83</v>
      </c>
      <c r="H23" s="14" t="s">
        <v>83</v>
      </c>
      <c r="I23" s="14" t="s">
        <v>83</v>
      </c>
      <c r="J23" s="14" t="s">
        <v>83</v>
      </c>
      <c r="K23" s="14" t="s">
        <v>83</v>
      </c>
      <c r="L23" s="14" t="s">
        <v>83</v>
      </c>
      <c r="M23" s="14" t="s">
        <v>83</v>
      </c>
      <c r="N23" s="14" t="s">
        <v>83</v>
      </c>
      <c r="O23" s="14" t="s">
        <v>83</v>
      </c>
      <c r="P23" s="14" t="s">
        <v>83</v>
      </c>
      <c r="Q23" s="14" t="s">
        <v>83</v>
      </c>
      <c r="R23" s="14" t="s">
        <v>83</v>
      </c>
      <c r="S23" s="14" t="s">
        <v>83</v>
      </c>
      <c r="T23" s="14" t="s">
        <v>83</v>
      </c>
      <c r="U23" s="14" t="s">
        <v>83</v>
      </c>
      <c r="V23" s="14" t="s">
        <v>83</v>
      </c>
      <c r="W23" s="14" t="s">
        <v>83</v>
      </c>
      <c r="X23" s="14" t="s">
        <v>83</v>
      </c>
      <c r="Y23" s="14" t="s">
        <v>83</v>
      </c>
      <c r="Z23" s="14" t="s">
        <v>83</v>
      </c>
      <c r="AA23" s="14" t="s">
        <v>83</v>
      </c>
      <c r="AB23" s="14" t="s">
        <v>83</v>
      </c>
      <c r="AC23" s="14" t="s">
        <v>83</v>
      </c>
      <c r="AD23" s="14" t="s">
        <v>83</v>
      </c>
      <c r="AE23" s="14" t="s">
        <v>83</v>
      </c>
      <c r="AF23" s="14" t="s">
        <v>83</v>
      </c>
      <c r="AG23" s="14" t="s">
        <v>83</v>
      </c>
      <c r="AH23" s="14" t="s">
        <v>83</v>
      </c>
      <c r="AI23" s="14" t="s">
        <v>83</v>
      </c>
      <c r="AJ23" s="14" t="s">
        <v>83</v>
      </c>
      <c r="AK23" s="14" t="s">
        <v>83</v>
      </c>
      <c r="AL23" s="8"/>
    </row>
    <row r="24" spans="1:38" x14ac:dyDescent="0.2">
      <c r="A24" s="16" t="s">
        <v>335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8" x14ac:dyDescent="0.2">
      <c r="A25" s="18" t="s">
        <v>103</v>
      </c>
    </row>
  </sheetData>
  <mergeCells count="16">
    <mergeCell ref="AB3:AK3"/>
    <mergeCell ref="AI2:AK2"/>
    <mergeCell ref="A2:C2"/>
    <mergeCell ref="A3:B5"/>
    <mergeCell ref="B6:B8"/>
    <mergeCell ref="A6:A23"/>
    <mergeCell ref="D3:G3"/>
    <mergeCell ref="H3:L3"/>
    <mergeCell ref="M3:N3"/>
    <mergeCell ref="O3:U3"/>
    <mergeCell ref="V3:AA3"/>
    <mergeCell ref="B9:B11"/>
    <mergeCell ref="B12:B14"/>
    <mergeCell ref="B15:B17"/>
    <mergeCell ref="B18:B20"/>
    <mergeCell ref="B21:B23"/>
  </mergeCells>
  <hyperlinks>
    <hyperlink ref="A1" location="'TOC'!A1:A1" display="Back to TOC" xr:uid="{00000000-0004-0000-1C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L19"/>
  <sheetViews>
    <sheetView workbookViewId="0">
      <pane xSplit="2" ySplit="5" topLeftCell="C6" activePane="bottomRight" state="frozen"/>
      <selection activeCell="F34" sqref="F34"/>
      <selection pane="topRight" activeCell="F34" sqref="F34"/>
      <selection pane="bottomLeft" activeCell="F34" sqref="F34"/>
      <selection pane="bottomRight" activeCell="A3" sqref="A3:B5"/>
    </sheetView>
  </sheetViews>
  <sheetFormatPr baseColWidth="10" defaultColWidth="8.83203125" defaultRowHeight="15" x14ac:dyDescent="0.2"/>
  <cols>
    <col min="1" max="1" width="50" style="1" bestFit="1" customWidth="1"/>
    <col min="2" max="2" width="25" style="2" bestFit="1" customWidth="1"/>
    <col min="3" max="37" width="12.6640625" style="2" customWidth="1"/>
  </cols>
  <sheetData>
    <row r="1" spans="1:38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8"/>
    </row>
    <row r="2" spans="1:38" ht="36" customHeight="1" x14ac:dyDescent="0.2">
      <c r="A2" s="26" t="s">
        <v>391</v>
      </c>
      <c r="B2" s="24"/>
      <c r="C2" s="2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8"/>
    </row>
    <row r="3" spans="1:38" ht="37" customHeight="1" x14ac:dyDescent="0.2">
      <c r="A3" s="27"/>
      <c r="B3" s="24"/>
      <c r="C3" s="11" t="s">
        <v>29</v>
      </c>
      <c r="D3" s="23" t="s">
        <v>30</v>
      </c>
      <c r="E3" s="24"/>
      <c r="F3" s="24"/>
      <c r="G3" s="24"/>
      <c r="H3" s="23" t="s">
        <v>31</v>
      </c>
      <c r="I3" s="24"/>
      <c r="J3" s="24"/>
      <c r="K3" s="24"/>
      <c r="L3" s="24"/>
      <c r="M3" s="23" t="s">
        <v>32</v>
      </c>
      <c r="N3" s="24"/>
      <c r="O3" s="23" t="s">
        <v>33</v>
      </c>
      <c r="P3" s="24"/>
      <c r="Q3" s="24"/>
      <c r="R3" s="24"/>
      <c r="S3" s="24"/>
      <c r="T3" s="24"/>
      <c r="U3" s="24"/>
      <c r="V3" s="23" t="s">
        <v>34</v>
      </c>
      <c r="W3" s="24"/>
      <c r="X3" s="24"/>
      <c r="Y3" s="24"/>
      <c r="Z3" s="24"/>
      <c r="AA3" s="24"/>
      <c r="AB3" s="23" t="s">
        <v>35</v>
      </c>
      <c r="AC3" s="24"/>
      <c r="AD3" s="24"/>
      <c r="AE3" s="24"/>
      <c r="AF3" s="24"/>
      <c r="AG3" s="24"/>
      <c r="AH3" s="24"/>
      <c r="AI3" s="24"/>
      <c r="AJ3" s="24"/>
      <c r="AK3" s="24"/>
      <c r="AL3" s="8"/>
    </row>
    <row r="4" spans="1:38" ht="16" customHeight="1" x14ac:dyDescent="0.2">
      <c r="A4" s="28"/>
      <c r="B4" s="24"/>
      <c r="C4" s="9" t="s">
        <v>36</v>
      </c>
      <c r="D4" s="9" t="s">
        <v>36</v>
      </c>
      <c r="E4" s="9" t="s">
        <v>37</v>
      </c>
      <c r="F4" s="9" t="s">
        <v>38</v>
      </c>
      <c r="G4" s="9" t="s">
        <v>39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36</v>
      </c>
      <c r="N4" s="9" t="s">
        <v>37</v>
      </c>
      <c r="O4" s="9" t="s">
        <v>36</v>
      </c>
      <c r="P4" s="9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36</v>
      </c>
      <c r="W4" s="9" t="s">
        <v>37</v>
      </c>
      <c r="X4" s="9" t="s">
        <v>38</v>
      </c>
      <c r="Y4" s="9" t="s">
        <v>39</v>
      </c>
      <c r="Z4" s="9" t="s">
        <v>40</v>
      </c>
      <c r="AA4" s="9" t="s">
        <v>41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9" t="s">
        <v>41</v>
      </c>
      <c r="AH4" s="9" t="s">
        <v>42</v>
      </c>
      <c r="AI4" s="9" t="s">
        <v>43</v>
      </c>
      <c r="AJ4" s="9" t="s">
        <v>44</v>
      </c>
      <c r="AK4" s="9" t="s">
        <v>45</v>
      </c>
      <c r="AL4" s="8"/>
    </row>
    <row r="5" spans="1:38" ht="25" x14ac:dyDescent="0.2">
      <c r="A5" s="28"/>
      <c r="B5" s="24"/>
      <c r="C5" s="11" t="s">
        <v>46</v>
      </c>
      <c r="D5" s="11" t="s">
        <v>47</v>
      </c>
      <c r="E5" s="11" t="s">
        <v>48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11" t="s">
        <v>55</v>
      </c>
      <c r="M5" s="11" t="s">
        <v>56</v>
      </c>
      <c r="N5" s="11" t="s">
        <v>57</v>
      </c>
      <c r="O5" s="11" t="s">
        <v>58</v>
      </c>
      <c r="P5" s="11" t="s">
        <v>59</v>
      </c>
      <c r="Q5" s="11" t="s">
        <v>60</v>
      </c>
      <c r="R5" s="11" t="s">
        <v>61</v>
      </c>
      <c r="S5" s="11" t="s">
        <v>62</v>
      </c>
      <c r="T5" s="11" t="s">
        <v>63</v>
      </c>
      <c r="U5" s="11" t="s">
        <v>64</v>
      </c>
      <c r="V5" s="11" t="s">
        <v>65</v>
      </c>
      <c r="W5" s="11" t="s">
        <v>66</v>
      </c>
      <c r="X5" s="11" t="s">
        <v>67</v>
      </c>
      <c r="Y5" s="11" t="s">
        <v>68</v>
      </c>
      <c r="Z5" s="11" t="s">
        <v>69</v>
      </c>
      <c r="AA5" s="11" t="s">
        <v>70</v>
      </c>
      <c r="AB5" s="11" t="s">
        <v>71</v>
      </c>
      <c r="AC5" s="11" t="s">
        <v>72</v>
      </c>
      <c r="AD5" s="11" t="s">
        <v>73</v>
      </c>
      <c r="AE5" s="11" t="s">
        <v>74</v>
      </c>
      <c r="AF5" s="11" t="s">
        <v>75</v>
      </c>
      <c r="AG5" s="11" t="s">
        <v>76</v>
      </c>
      <c r="AH5" s="11" t="s">
        <v>77</v>
      </c>
      <c r="AI5" s="11" t="s">
        <v>78</v>
      </c>
      <c r="AJ5" s="11" t="s">
        <v>79</v>
      </c>
      <c r="AK5" s="11" t="s">
        <v>80</v>
      </c>
      <c r="AL5" s="8"/>
    </row>
    <row r="6" spans="1:38" x14ac:dyDescent="0.2">
      <c r="A6" s="21" t="s">
        <v>336</v>
      </c>
      <c r="B6" s="19" t="s">
        <v>57</v>
      </c>
      <c r="C6" s="12">
        <v>0.53029424157180005</v>
      </c>
      <c r="D6" s="12">
        <v>0.5676107070084</v>
      </c>
      <c r="E6" s="12">
        <v>0.53744058040550002</v>
      </c>
      <c r="F6" s="12">
        <v>0.51719005898010006</v>
      </c>
      <c r="G6" s="12">
        <v>0.50466589276880003</v>
      </c>
      <c r="H6" s="12">
        <v>0.56332661726639999</v>
      </c>
      <c r="I6" s="12">
        <v>0.5838633310729</v>
      </c>
      <c r="J6" s="12">
        <v>0.42343917219540012</v>
      </c>
      <c r="K6" s="12">
        <v>0.48738738267109999</v>
      </c>
      <c r="L6" s="12">
        <v>0.55619187836149997</v>
      </c>
      <c r="M6" s="12">
        <v>0</v>
      </c>
      <c r="N6" s="12">
        <v>1</v>
      </c>
      <c r="O6" s="12">
        <v>0.54938246429100002</v>
      </c>
      <c r="P6" s="12">
        <v>0.46341944261989998</v>
      </c>
      <c r="Q6" s="12">
        <v>0.65146066371800004</v>
      </c>
      <c r="R6" s="12">
        <v>0.65295397080309991</v>
      </c>
      <c r="S6" s="12">
        <v>0.41399560044549999</v>
      </c>
      <c r="T6" s="12">
        <v>0.45127359654510002</v>
      </c>
      <c r="U6" s="12">
        <v>0.41083522528010002</v>
      </c>
      <c r="V6" s="12">
        <v>0.63586619392120003</v>
      </c>
      <c r="W6" s="12">
        <v>0.51889838153660006</v>
      </c>
      <c r="X6" s="12">
        <v>0.65391005293310001</v>
      </c>
      <c r="Y6" s="12">
        <v>0.37329135381770001</v>
      </c>
      <c r="Z6" s="12">
        <v>0.39217474649239997</v>
      </c>
      <c r="AA6" s="12">
        <v>0.64676012748260003</v>
      </c>
      <c r="AB6" s="12">
        <v>0.53202038418950004</v>
      </c>
      <c r="AC6" s="12">
        <v>0.66897926079439995</v>
      </c>
      <c r="AD6" s="12">
        <v>0.66763864257679995</v>
      </c>
      <c r="AE6" s="12">
        <v>0.36282803818749998</v>
      </c>
      <c r="AF6" s="12">
        <v>0.37766508986980002</v>
      </c>
      <c r="AG6" s="12">
        <v>0.54043194701380004</v>
      </c>
      <c r="AH6" s="12">
        <v>0.10121480885170001</v>
      </c>
      <c r="AI6" s="12">
        <v>0.25760360693680001</v>
      </c>
      <c r="AJ6" s="12">
        <v>0.56384770239360005</v>
      </c>
      <c r="AK6" s="12">
        <v>0.54498021889230008</v>
      </c>
      <c r="AL6" s="8"/>
    </row>
    <row r="7" spans="1:38" x14ac:dyDescent="0.2">
      <c r="A7" s="28"/>
      <c r="B7" s="20"/>
      <c r="C7" s="13">
        <v>516</v>
      </c>
      <c r="D7" s="13">
        <v>111</v>
      </c>
      <c r="E7" s="13">
        <v>148</v>
      </c>
      <c r="F7" s="13">
        <v>132</v>
      </c>
      <c r="G7" s="13">
        <v>125</v>
      </c>
      <c r="H7" s="13">
        <v>54</v>
      </c>
      <c r="I7" s="13">
        <v>86</v>
      </c>
      <c r="J7" s="13">
        <v>70</v>
      </c>
      <c r="K7" s="13">
        <v>102</v>
      </c>
      <c r="L7" s="13">
        <v>186</v>
      </c>
      <c r="M7" s="13">
        <v>0</v>
      </c>
      <c r="N7" s="13">
        <v>516</v>
      </c>
      <c r="O7" s="13">
        <v>151</v>
      </c>
      <c r="P7" s="13">
        <v>59</v>
      </c>
      <c r="Q7" s="13">
        <v>86</v>
      </c>
      <c r="R7" s="13">
        <v>98</v>
      </c>
      <c r="S7" s="13">
        <v>56</v>
      </c>
      <c r="T7" s="13">
        <v>12</v>
      </c>
      <c r="U7" s="13">
        <v>54</v>
      </c>
      <c r="V7" s="13">
        <v>168</v>
      </c>
      <c r="W7" s="13">
        <v>150</v>
      </c>
      <c r="X7" s="13">
        <v>91</v>
      </c>
      <c r="Y7" s="13">
        <v>72</v>
      </c>
      <c r="Z7" s="13">
        <v>28</v>
      </c>
      <c r="AA7" s="13">
        <v>7</v>
      </c>
      <c r="AB7" s="13">
        <v>231</v>
      </c>
      <c r="AC7" s="13">
        <v>73</v>
      </c>
      <c r="AD7" s="13">
        <v>12</v>
      </c>
      <c r="AE7" s="13">
        <v>19</v>
      </c>
      <c r="AF7" s="13">
        <v>29</v>
      </c>
      <c r="AG7" s="13">
        <v>11</v>
      </c>
      <c r="AH7" s="13">
        <v>1</v>
      </c>
      <c r="AI7" s="13">
        <v>6</v>
      </c>
      <c r="AJ7" s="13">
        <v>3</v>
      </c>
      <c r="AK7" s="13">
        <v>131</v>
      </c>
      <c r="AL7" s="8"/>
    </row>
    <row r="8" spans="1:38" x14ac:dyDescent="0.2">
      <c r="A8" s="28"/>
      <c r="B8" s="20"/>
      <c r="C8" s="14" t="s">
        <v>83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5" t="s">
        <v>113</v>
      </c>
      <c r="O8" s="14"/>
      <c r="P8" s="14"/>
      <c r="Q8" s="14"/>
      <c r="R8" s="14"/>
      <c r="S8" s="14"/>
      <c r="T8" s="14"/>
      <c r="U8" s="14"/>
      <c r="V8" s="15" t="s">
        <v>91</v>
      </c>
      <c r="W8" s="14"/>
      <c r="X8" s="15" t="s">
        <v>91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8"/>
    </row>
    <row r="9" spans="1:38" x14ac:dyDescent="0.2">
      <c r="A9" s="22"/>
      <c r="B9" s="19" t="s">
        <v>56</v>
      </c>
      <c r="C9" s="12">
        <v>0.46043546424530002</v>
      </c>
      <c r="D9" s="12">
        <v>0.4323892929916</v>
      </c>
      <c r="E9" s="12">
        <v>0.46255941959449998</v>
      </c>
      <c r="F9" s="12">
        <v>0.45651875701130001</v>
      </c>
      <c r="G9" s="12">
        <v>0.48485506215340002</v>
      </c>
      <c r="H9" s="12">
        <v>0.42991611111400002</v>
      </c>
      <c r="I9" s="12">
        <v>0.39293243975129999</v>
      </c>
      <c r="J9" s="12">
        <v>0.56560491014690006</v>
      </c>
      <c r="K9" s="12">
        <v>0.50687479108139999</v>
      </c>
      <c r="L9" s="12">
        <v>0.44068372858139998</v>
      </c>
      <c r="M9" s="12">
        <v>1</v>
      </c>
      <c r="N9" s="12">
        <v>0</v>
      </c>
      <c r="O9" s="12">
        <v>0.45061753570899998</v>
      </c>
      <c r="P9" s="12">
        <v>0.52902157556189999</v>
      </c>
      <c r="Q9" s="12">
        <v>0.33466319410279999</v>
      </c>
      <c r="R9" s="12">
        <v>0.32330732986850003</v>
      </c>
      <c r="S9" s="12">
        <v>0.58176070449709993</v>
      </c>
      <c r="T9" s="12">
        <v>0.54872640345489998</v>
      </c>
      <c r="U9" s="12">
        <v>0.57621776479660003</v>
      </c>
      <c r="V9" s="12">
        <v>0.34451759038550001</v>
      </c>
      <c r="W9" s="12">
        <v>0.47162793873219999</v>
      </c>
      <c r="X9" s="12">
        <v>0.34608994706689999</v>
      </c>
      <c r="Y9" s="12">
        <v>0.62670864618229993</v>
      </c>
      <c r="Z9" s="12">
        <v>0.5887313365804</v>
      </c>
      <c r="AA9" s="12">
        <v>0.35323987251740002</v>
      </c>
      <c r="AB9" s="12">
        <v>0.46390661814130002</v>
      </c>
      <c r="AC9" s="12">
        <v>0.33102073920559999</v>
      </c>
      <c r="AD9" s="12">
        <v>0.3323613574232</v>
      </c>
      <c r="AE9" s="12">
        <v>0.55205541806409997</v>
      </c>
      <c r="AF9" s="12">
        <v>0.62233491013020004</v>
      </c>
      <c r="AG9" s="12">
        <v>0.45956805298620002</v>
      </c>
      <c r="AH9" s="12">
        <v>0.89878519114830002</v>
      </c>
      <c r="AI9" s="12">
        <v>0.74239639306320004</v>
      </c>
      <c r="AJ9" s="12">
        <v>0.43615229760640001</v>
      </c>
      <c r="AK9" s="12">
        <v>0.44113905674499998</v>
      </c>
      <c r="AL9" s="8"/>
    </row>
    <row r="10" spans="1:38" x14ac:dyDescent="0.2">
      <c r="A10" s="28"/>
      <c r="B10" s="20"/>
      <c r="C10" s="13">
        <v>385</v>
      </c>
      <c r="D10" s="13">
        <v>83</v>
      </c>
      <c r="E10" s="13">
        <v>104</v>
      </c>
      <c r="F10" s="13">
        <v>89</v>
      </c>
      <c r="G10" s="13">
        <v>109</v>
      </c>
      <c r="H10" s="13">
        <v>37</v>
      </c>
      <c r="I10" s="13">
        <v>57</v>
      </c>
      <c r="J10" s="13">
        <v>70</v>
      </c>
      <c r="K10" s="13">
        <v>94</v>
      </c>
      <c r="L10" s="13">
        <v>110</v>
      </c>
      <c r="M10" s="13">
        <v>385</v>
      </c>
      <c r="N10" s="13">
        <v>0</v>
      </c>
      <c r="O10" s="13">
        <v>98</v>
      </c>
      <c r="P10" s="13">
        <v>43</v>
      </c>
      <c r="Q10" s="13">
        <v>36</v>
      </c>
      <c r="R10" s="13">
        <v>58</v>
      </c>
      <c r="S10" s="13">
        <v>53</v>
      </c>
      <c r="T10" s="13">
        <v>22</v>
      </c>
      <c r="U10" s="13">
        <v>75</v>
      </c>
      <c r="V10" s="13">
        <v>71</v>
      </c>
      <c r="W10" s="13">
        <v>106</v>
      </c>
      <c r="X10" s="13">
        <v>56</v>
      </c>
      <c r="Y10" s="13">
        <v>102</v>
      </c>
      <c r="Z10" s="13">
        <v>42</v>
      </c>
      <c r="AA10" s="13">
        <v>6</v>
      </c>
      <c r="AB10" s="13">
        <v>166</v>
      </c>
      <c r="AC10" s="13">
        <v>31</v>
      </c>
      <c r="AD10" s="13">
        <v>7</v>
      </c>
      <c r="AE10" s="13">
        <v>25</v>
      </c>
      <c r="AF10" s="13">
        <v>31</v>
      </c>
      <c r="AG10" s="13">
        <v>8</v>
      </c>
      <c r="AH10" s="13">
        <v>3</v>
      </c>
      <c r="AI10" s="13">
        <v>7</v>
      </c>
      <c r="AJ10" s="13">
        <v>2</v>
      </c>
      <c r="AK10" s="13">
        <v>105</v>
      </c>
      <c r="AL10" s="8"/>
    </row>
    <row r="11" spans="1:38" x14ac:dyDescent="0.2">
      <c r="A11" s="28"/>
      <c r="B11" s="20"/>
      <c r="C11" s="14" t="s">
        <v>83</v>
      </c>
      <c r="D11" s="14"/>
      <c r="E11" s="14"/>
      <c r="F11" s="14"/>
      <c r="G11" s="14"/>
      <c r="H11" s="14"/>
      <c r="I11" s="14"/>
      <c r="J11" s="14"/>
      <c r="K11" s="14"/>
      <c r="L11" s="14"/>
      <c r="M11" s="15" t="s">
        <v>155</v>
      </c>
      <c r="N11" s="14"/>
      <c r="O11" s="14"/>
      <c r="P11" s="14"/>
      <c r="Q11" s="14"/>
      <c r="R11" s="14"/>
      <c r="S11" s="14"/>
      <c r="T11" s="14"/>
      <c r="U11" s="15" t="s">
        <v>91</v>
      </c>
      <c r="V11" s="14"/>
      <c r="W11" s="14"/>
      <c r="X11" s="14"/>
      <c r="Y11" s="15" t="s">
        <v>189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8"/>
    </row>
    <row r="12" spans="1:38" x14ac:dyDescent="0.2">
      <c r="A12" s="22"/>
      <c r="B12" s="19" t="s">
        <v>337</v>
      </c>
      <c r="C12" s="12">
        <v>9.270294182860999E-3</v>
      </c>
      <c r="D12" s="12">
        <v>0</v>
      </c>
      <c r="E12" s="12">
        <v>0</v>
      </c>
      <c r="F12" s="12">
        <v>2.6291184008630002E-2</v>
      </c>
      <c r="G12" s="12">
        <v>1.047904507787E-2</v>
      </c>
      <c r="H12" s="12">
        <v>6.7572716196049997E-3</v>
      </c>
      <c r="I12" s="12">
        <v>2.320422917583E-2</v>
      </c>
      <c r="J12" s="12">
        <v>1.095591765769E-2</v>
      </c>
      <c r="K12" s="12">
        <v>5.7378262475370001E-3</v>
      </c>
      <c r="L12" s="12">
        <v>3.1243930570490001E-3</v>
      </c>
      <c r="M12" s="12">
        <v>0</v>
      </c>
      <c r="N12" s="12">
        <v>0</v>
      </c>
      <c r="O12" s="12">
        <v>0</v>
      </c>
      <c r="P12" s="12">
        <v>7.5589818181860001E-3</v>
      </c>
      <c r="Q12" s="12">
        <v>1.387614217923E-2</v>
      </c>
      <c r="R12" s="12">
        <v>2.3738699328409999E-2</v>
      </c>
      <c r="S12" s="12">
        <v>4.2436950574599999E-3</v>
      </c>
      <c r="T12" s="12">
        <v>0</v>
      </c>
      <c r="U12" s="12">
        <v>1.2947009923240001E-2</v>
      </c>
      <c r="V12" s="12">
        <v>1.9616215693349998E-2</v>
      </c>
      <c r="W12" s="12">
        <v>9.473679731246E-3</v>
      </c>
      <c r="X12" s="12">
        <v>0</v>
      </c>
      <c r="Y12" s="12">
        <v>0</v>
      </c>
      <c r="Z12" s="12">
        <v>1.9093916927179998E-2</v>
      </c>
      <c r="AA12" s="12">
        <v>0</v>
      </c>
      <c r="AB12" s="12">
        <v>4.0729976692089999E-3</v>
      </c>
      <c r="AC12" s="12">
        <v>0</v>
      </c>
      <c r="AD12" s="12">
        <v>0</v>
      </c>
      <c r="AE12" s="12">
        <v>8.5116543748400011E-2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1.388072436266E-2</v>
      </c>
      <c r="AL12" s="8"/>
    </row>
    <row r="13" spans="1:38" x14ac:dyDescent="0.2">
      <c r="A13" s="28"/>
      <c r="B13" s="20"/>
      <c r="C13" s="13">
        <v>8</v>
      </c>
      <c r="D13" s="13">
        <v>0</v>
      </c>
      <c r="E13" s="13">
        <v>0</v>
      </c>
      <c r="F13" s="13">
        <v>5</v>
      </c>
      <c r="G13" s="13">
        <v>3</v>
      </c>
      <c r="H13" s="13">
        <v>1</v>
      </c>
      <c r="I13" s="13">
        <v>2</v>
      </c>
      <c r="J13" s="13">
        <v>2</v>
      </c>
      <c r="K13" s="13">
        <v>2</v>
      </c>
      <c r="L13" s="13">
        <v>1</v>
      </c>
      <c r="M13" s="13">
        <v>0</v>
      </c>
      <c r="N13" s="13">
        <v>0</v>
      </c>
      <c r="O13" s="13">
        <v>0</v>
      </c>
      <c r="P13" s="13">
        <v>1</v>
      </c>
      <c r="Q13" s="13">
        <v>3</v>
      </c>
      <c r="R13" s="13">
        <v>2</v>
      </c>
      <c r="S13" s="13">
        <v>1</v>
      </c>
      <c r="T13" s="13">
        <v>0</v>
      </c>
      <c r="U13" s="13">
        <v>1</v>
      </c>
      <c r="V13" s="13">
        <v>3</v>
      </c>
      <c r="W13" s="13">
        <v>4</v>
      </c>
      <c r="X13" s="13">
        <v>0</v>
      </c>
      <c r="Y13" s="13">
        <v>0</v>
      </c>
      <c r="Z13" s="13">
        <v>1</v>
      </c>
      <c r="AA13" s="13">
        <v>0</v>
      </c>
      <c r="AB13" s="13">
        <v>3</v>
      </c>
      <c r="AC13" s="13">
        <v>0</v>
      </c>
      <c r="AD13" s="13">
        <v>0</v>
      </c>
      <c r="AE13" s="13">
        <v>1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4</v>
      </c>
      <c r="AL13" s="8"/>
    </row>
    <row r="14" spans="1:38" x14ac:dyDescent="0.2">
      <c r="A14" s="28"/>
      <c r="B14" s="20"/>
      <c r="C14" s="14" t="s">
        <v>83</v>
      </c>
      <c r="D14" s="14"/>
      <c r="E14" s="14"/>
      <c r="F14" s="14"/>
      <c r="G14" s="14"/>
      <c r="H14" s="14"/>
      <c r="I14" s="14"/>
      <c r="J14" s="14"/>
      <c r="K14" s="14"/>
      <c r="L14" s="14"/>
      <c r="M14" s="14" t="s">
        <v>83</v>
      </c>
      <c r="N14" s="14" t="s">
        <v>83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5" t="s">
        <v>85</v>
      </c>
      <c r="AF14" s="14"/>
      <c r="AG14" s="14"/>
      <c r="AH14" s="14"/>
      <c r="AI14" s="14"/>
      <c r="AJ14" s="14"/>
      <c r="AK14" s="14"/>
      <c r="AL14" s="8"/>
    </row>
    <row r="15" spans="1:38" x14ac:dyDescent="0.2">
      <c r="A15" s="22"/>
      <c r="B15" s="19" t="s">
        <v>29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  <c r="AF15" s="12">
        <v>1</v>
      </c>
      <c r="AG15" s="12">
        <v>1</v>
      </c>
      <c r="AH15" s="12">
        <v>1</v>
      </c>
      <c r="AI15" s="12">
        <v>1</v>
      </c>
      <c r="AJ15" s="12">
        <v>1</v>
      </c>
      <c r="AK15" s="12">
        <v>1</v>
      </c>
      <c r="AL15" s="8"/>
    </row>
    <row r="16" spans="1:38" x14ac:dyDescent="0.2">
      <c r="A16" s="28"/>
      <c r="B16" s="20"/>
      <c r="C16" s="13">
        <v>909</v>
      </c>
      <c r="D16" s="13">
        <v>194</v>
      </c>
      <c r="E16" s="13">
        <v>252</v>
      </c>
      <c r="F16" s="13">
        <v>226</v>
      </c>
      <c r="G16" s="13">
        <v>237</v>
      </c>
      <c r="H16" s="13">
        <v>92</v>
      </c>
      <c r="I16" s="13">
        <v>145</v>
      </c>
      <c r="J16" s="13">
        <v>142</v>
      </c>
      <c r="K16" s="13">
        <v>198</v>
      </c>
      <c r="L16" s="13">
        <v>297</v>
      </c>
      <c r="M16" s="13">
        <v>385</v>
      </c>
      <c r="N16" s="13">
        <v>516</v>
      </c>
      <c r="O16" s="13">
        <v>249</v>
      </c>
      <c r="P16" s="13">
        <v>103</v>
      </c>
      <c r="Q16" s="13">
        <v>125</v>
      </c>
      <c r="R16" s="13">
        <v>158</v>
      </c>
      <c r="S16" s="13">
        <v>110</v>
      </c>
      <c r="T16" s="13">
        <v>34</v>
      </c>
      <c r="U16" s="13">
        <v>130</v>
      </c>
      <c r="V16" s="13">
        <v>242</v>
      </c>
      <c r="W16" s="13">
        <v>260</v>
      </c>
      <c r="X16" s="13">
        <v>147</v>
      </c>
      <c r="Y16" s="13">
        <v>174</v>
      </c>
      <c r="Z16" s="13">
        <v>71</v>
      </c>
      <c r="AA16" s="13">
        <v>13</v>
      </c>
      <c r="AB16" s="13">
        <v>400</v>
      </c>
      <c r="AC16" s="13">
        <v>104</v>
      </c>
      <c r="AD16" s="13">
        <v>19</v>
      </c>
      <c r="AE16" s="13">
        <v>45</v>
      </c>
      <c r="AF16" s="13">
        <v>60</v>
      </c>
      <c r="AG16" s="13">
        <v>19</v>
      </c>
      <c r="AH16" s="13">
        <v>4</v>
      </c>
      <c r="AI16" s="13">
        <v>13</v>
      </c>
      <c r="AJ16" s="13">
        <v>5</v>
      </c>
      <c r="AK16" s="13">
        <v>240</v>
      </c>
      <c r="AL16" s="8"/>
    </row>
    <row r="17" spans="1:38" x14ac:dyDescent="0.2">
      <c r="A17" s="28"/>
      <c r="B17" s="20"/>
      <c r="C17" s="14" t="s">
        <v>83</v>
      </c>
      <c r="D17" s="14" t="s">
        <v>83</v>
      </c>
      <c r="E17" s="14" t="s">
        <v>83</v>
      </c>
      <c r="F17" s="14" t="s">
        <v>83</v>
      </c>
      <c r="G17" s="14" t="s">
        <v>83</v>
      </c>
      <c r="H17" s="14" t="s">
        <v>83</v>
      </c>
      <c r="I17" s="14" t="s">
        <v>83</v>
      </c>
      <c r="J17" s="14" t="s">
        <v>83</v>
      </c>
      <c r="K17" s="14" t="s">
        <v>83</v>
      </c>
      <c r="L17" s="14" t="s">
        <v>83</v>
      </c>
      <c r="M17" s="14" t="s">
        <v>83</v>
      </c>
      <c r="N17" s="14" t="s">
        <v>83</v>
      </c>
      <c r="O17" s="14" t="s">
        <v>83</v>
      </c>
      <c r="P17" s="14" t="s">
        <v>83</v>
      </c>
      <c r="Q17" s="14" t="s">
        <v>83</v>
      </c>
      <c r="R17" s="14" t="s">
        <v>83</v>
      </c>
      <c r="S17" s="14" t="s">
        <v>83</v>
      </c>
      <c r="T17" s="14" t="s">
        <v>83</v>
      </c>
      <c r="U17" s="14" t="s">
        <v>83</v>
      </c>
      <c r="V17" s="14" t="s">
        <v>83</v>
      </c>
      <c r="W17" s="14" t="s">
        <v>83</v>
      </c>
      <c r="X17" s="14" t="s">
        <v>83</v>
      </c>
      <c r="Y17" s="14" t="s">
        <v>83</v>
      </c>
      <c r="Z17" s="14" t="s">
        <v>83</v>
      </c>
      <c r="AA17" s="14" t="s">
        <v>83</v>
      </c>
      <c r="AB17" s="14" t="s">
        <v>83</v>
      </c>
      <c r="AC17" s="14" t="s">
        <v>83</v>
      </c>
      <c r="AD17" s="14" t="s">
        <v>83</v>
      </c>
      <c r="AE17" s="14" t="s">
        <v>83</v>
      </c>
      <c r="AF17" s="14" t="s">
        <v>83</v>
      </c>
      <c r="AG17" s="14" t="s">
        <v>83</v>
      </c>
      <c r="AH17" s="14" t="s">
        <v>83</v>
      </c>
      <c r="AI17" s="14" t="s">
        <v>83</v>
      </c>
      <c r="AJ17" s="14" t="s">
        <v>83</v>
      </c>
      <c r="AK17" s="14" t="s">
        <v>83</v>
      </c>
      <c r="AL17" s="8"/>
    </row>
    <row r="18" spans="1:38" x14ac:dyDescent="0.2">
      <c r="A18" s="16" t="s">
        <v>338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8" x14ac:dyDescent="0.2">
      <c r="A19" s="18" t="s">
        <v>103</v>
      </c>
    </row>
  </sheetData>
  <mergeCells count="14">
    <mergeCell ref="B9:B11"/>
    <mergeCell ref="B12:B14"/>
    <mergeCell ref="B15:B17"/>
    <mergeCell ref="A6:A17"/>
    <mergeCell ref="AB3:AK3"/>
    <mergeCell ref="AI2:AK2"/>
    <mergeCell ref="A2:C2"/>
    <mergeCell ref="A3:B5"/>
    <mergeCell ref="B6:B8"/>
    <mergeCell ref="D3:G3"/>
    <mergeCell ref="H3:L3"/>
    <mergeCell ref="M3:N3"/>
    <mergeCell ref="O3:U3"/>
    <mergeCell ref="V3:AA3"/>
  </mergeCells>
  <hyperlinks>
    <hyperlink ref="A1" location="'TOC'!A1:A1" display="Back to TOC" xr:uid="{00000000-0004-0000-1D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L28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3" sqref="A3:B5"/>
    </sheetView>
  </sheetViews>
  <sheetFormatPr baseColWidth="10" defaultColWidth="8.83203125" defaultRowHeight="15" x14ac:dyDescent="0.2"/>
  <cols>
    <col min="1" max="1" width="50" style="2" bestFit="1" customWidth="1"/>
    <col min="2" max="2" width="25" style="2" bestFit="1" customWidth="1"/>
    <col min="3" max="37" width="12.6640625" style="2" customWidth="1"/>
  </cols>
  <sheetData>
    <row r="1" spans="1:38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8"/>
    </row>
    <row r="2" spans="1:38" ht="36" customHeight="1" x14ac:dyDescent="0.2">
      <c r="A2" s="26" t="s">
        <v>392</v>
      </c>
      <c r="B2" s="24"/>
      <c r="C2" s="2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8"/>
    </row>
    <row r="3" spans="1:38" ht="37" customHeight="1" x14ac:dyDescent="0.2">
      <c r="A3" s="27"/>
      <c r="B3" s="24"/>
      <c r="C3" s="11" t="s">
        <v>29</v>
      </c>
      <c r="D3" s="23" t="s">
        <v>30</v>
      </c>
      <c r="E3" s="24"/>
      <c r="F3" s="24"/>
      <c r="G3" s="24"/>
      <c r="H3" s="23" t="s">
        <v>31</v>
      </c>
      <c r="I3" s="24"/>
      <c r="J3" s="24"/>
      <c r="K3" s="24"/>
      <c r="L3" s="24"/>
      <c r="M3" s="23" t="s">
        <v>32</v>
      </c>
      <c r="N3" s="24"/>
      <c r="O3" s="23" t="s">
        <v>33</v>
      </c>
      <c r="P3" s="24"/>
      <c r="Q3" s="24"/>
      <c r="R3" s="24"/>
      <c r="S3" s="24"/>
      <c r="T3" s="24"/>
      <c r="U3" s="24"/>
      <c r="V3" s="23" t="s">
        <v>34</v>
      </c>
      <c r="W3" s="24"/>
      <c r="X3" s="24"/>
      <c r="Y3" s="24"/>
      <c r="Z3" s="24"/>
      <c r="AA3" s="24"/>
      <c r="AB3" s="23" t="s">
        <v>35</v>
      </c>
      <c r="AC3" s="24"/>
      <c r="AD3" s="24"/>
      <c r="AE3" s="24"/>
      <c r="AF3" s="24"/>
      <c r="AG3" s="24"/>
      <c r="AH3" s="24"/>
      <c r="AI3" s="24"/>
      <c r="AJ3" s="24"/>
      <c r="AK3" s="24"/>
      <c r="AL3" s="8"/>
    </row>
    <row r="4" spans="1:38" ht="16" customHeight="1" x14ac:dyDescent="0.2">
      <c r="A4" s="20"/>
      <c r="B4" s="24"/>
      <c r="C4" s="9" t="s">
        <v>36</v>
      </c>
      <c r="D4" s="9" t="s">
        <v>36</v>
      </c>
      <c r="E4" s="9" t="s">
        <v>37</v>
      </c>
      <c r="F4" s="9" t="s">
        <v>38</v>
      </c>
      <c r="G4" s="9" t="s">
        <v>39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36</v>
      </c>
      <c r="N4" s="9" t="s">
        <v>37</v>
      </c>
      <c r="O4" s="9" t="s">
        <v>36</v>
      </c>
      <c r="P4" s="9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36</v>
      </c>
      <c r="W4" s="9" t="s">
        <v>37</v>
      </c>
      <c r="X4" s="9" t="s">
        <v>38</v>
      </c>
      <c r="Y4" s="9" t="s">
        <v>39</v>
      </c>
      <c r="Z4" s="9" t="s">
        <v>40</v>
      </c>
      <c r="AA4" s="9" t="s">
        <v>41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9" t="s">
        <v>41</v>
      </c>
      <c r="AH4" s="9" t="s">
        <v>42</v>
      </c>
      <c r="AI4" s="9" t="s">
        <v>43</v>
      </c>
      <c r="AJ4" s="9" t="s">
        <v>44</v>
      </c>
      <c r="AK4" s="9" t="s">
        <v>45</v>
      </c>
      <c r="AL4" s="8"/>
    </row>
    <row r="5" spans="1:38" ht="25" x14ac:dyDescent="0.2">
      <c r="A5" s="20"/>
      <c r="B5" s="24"/>
      <c r="C5" s="11" t="s">
        <v>46</v>
      </c>
      <c r="D5" s="11" t="s">
        <v>47</v>
      </c>
      <c r="E5" s="11" t="s">
        <v>48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11" t="s">
        <v>55</v>
      </c>
      <c r="M5" s="11" t="s">
        <v>56</v>
      </c>
      <c r="N5" s="11" t="s">
        <v>57</v>
      </c>
      <c r="O5" s="11" t="s">
        <v>58</v>
      </c>
      <c r="P5" s="11" t="s">
        <v>59</v>
      </c>
      <c r="Q5" s="11" t="s">
        <v>60</v>
      </c>
      <c r="R5" s="11" t="s">
        <v>61</v>
      </c>
      <c r="S5" s="11" t="s">
        <v>62</v>
      </c>
      <c r="T5" s="11" t="s">
        <v>63</v>
      </c>
      <c r="U5" s="11" t="s">
        <v>64</v>
      </c>
      <c r="V5" s="11" t="s">
        <v>65</v>
      </c>
      <c r="W5" s="11" t="s">
        <v>66</v>
      </c>
      <c r="X5" s="11" t="s">
        <v>67</v>
      </c>
      <c r="Y5" s="11" t="s">
        <v>68</v>
      </c>
      <c r="Z5" s="11" t="s">
        <v>69</v>
      </c>
      <c r="AA5" s="11" t="s">
        <v>70</v>
      </c>
      <c r="AB5" s="11" t="s">
        <v>71</v>
      </c>
      <c r="AC5" s="11" t="s">
        <v>72</v>
      </c>
      <c r="AD5" s="11" t="s">
        <v>73</v>
      </c>
      <c r="AE5" s="11" t="s">
        <v>74</v>
      </c>
      <c r="AF5" s="11" t="s">
        <v>75</v>
      </c>
      <c r="AG5" s="11" t="s">
        <v>76</v>
      </c>
      <c r="AH5" s="11" t="s">
        <v>77</v>
      </c>
      <c r="AI5" s="11" t="s">
        <v>78</v>
      </c>
      <c r="AJ5" s="11" t="s">
        <v>79</v>
      </c>
      <c r="AK5" s="11" t="s">
        <v>80</v>
      </c>
      <c r="AL5" s="8"/>
    </row>
    <row r="6" spans="1:38" x14ac:dyDescent="0.2">
      <c r="A6" s="21" t="s">
        <v>339</v>
      </c>
      <c r="B6" s="19" t="s">
        <v>65</v>
      </c>
      <c r="C6" s="12">
        <v>0.24892921384960001</v>
      </c>
      <c r="D6" s="12">
        <v>0.228227145449</v>
      </c>
      <c r="E6" s="12">
        <v>0.29460114854559999</v>
      </c>
      <c r="F6" s="12">
        <v>0.24783534706679999</v>
      </c>
      <c r="G6" s="12">
        <v>0.21837241138220001</v>
      </c>
      <c r="H6" s="12">
        <v>0.16614553011989999</v>
      </c>
      <c r="I6" s="12">
        <v>0.15349457914440001</v>
      </c>
      <c r="J6" s="12">
        <v>0.31988221123100002</v>
      </c>
      <c r="K6" s="12">
        <v>0.29463594688349998</v>
      </c>
      <c r="L6" s="12">
        <v>0.35033204169670001</v>
      </c>
      <c r="M6" s="12">
        <v>0.18738424751829999</v>
      </c>
      <c r="N6" s="12">
        <v>0.29885376207550002</v>
      </c>
      <c r="O6" s="12">
        <v>0.63283417379779994</v>
      </c>
      <c r="P6" s="12">
        <v>0.10080395125119999</v>
      </c>
      <c r="Q6" s="12">
        <v>0.24930901754109999</v>
      </c>
      <c r="R6" s="12">
        <v>0.2123240496254</v>
      </c>
      <c r="S6" s="12">
        <v>1.080144999145E-2</v>
      </c>
      <c r="T6" s="12">
        <v>0</v>
      </c>
      <c r="U6" s="12">
        <v>1.195988799457E-2</v>
      </c>
      <c r="V6" s="12">
        <v>1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0.28685035348269999</v>
      </c>
      <c r="AC6" s="12">
        <v>0.38410196462599999</v>
      </c>
      <c r="AD6" s="12">
        <v>0.15246885966990001</v>
      </c>
      <c r="AE6" s="12">
        <v>0.357043167562</v>
      </c>
      <c r="AF6" s="12">
        <v>0.23940940651340001</v>
      </c>
      <c r="AG6" s="12">
        <v>0.30024271795180002</v>
      </c>
      <c r="AH6" s="12">
        <v>0.10121480885170001</v>
      </c>
      <c r="AI6" s="12">
        <v>6.2958741271649993E-2</v>
      </c>
      <c r="AJ6" s="12">
        <v>0</v>
      </c>
      <c r="AK6" s="12">
        <v>0.1276569148217</v>
      </c>
      <c r="AL6" s="8"/>
    </row>
    <row r="7" spans="1:38" x14ac:dyDescent="0.2">
      <c r="A7" s="20"/>
      <c r="B7" s="20"/>
      <c r="C7" s="13">
        <v>242</v>
      </c>
      <c r="D7" s="13">
        <v>50</v>
      </c>
      <c r="E7" s="13">
        <v>75</v>
      </c>
      <c r="F7" s="13">
        <v>58</v>
      </c>
      <c r="G7" s="13">
        <v>59</v>
      </c>
      <c r="H7" s="13">
        <v>12</v>
      </c>
      <c r="I7" s="13">
        <v>27</v>
      </c>
      <c r="J7" s="13">
        <v>44</v>
      </c>
      <c r="K7" s="13">
        <v>51</v>
      </c>
      <c r="L7" s="13">
        <v>100</v>
      </c>
      <c r="M7" s="13">
        <v>71</v>
      </c>
      <c r="N7" s="13">
        <v>168</v>
      </c>
      <c r="O7" s="13">
        <v>155</v>
      </c>
      <c r="P7" s="13">
        <v>16</v>
      </c>
      <c r="Q7" s="13">
        <v>39</v>
      </c>
      <c r="R7" s="13">
        <v>29</v>
      </c>
      <c r="S7" s="13">
        <v>1</v>
      </c>
      <c r="T7" s="13">
        <v>0</v>
      </c>
      <c r="U7" s="13">
        <v>2</v>
      </c>
      <c r="V7" s="13">
        <v>242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140</v>
      </c>
      <c r="AC7" s="13">
        <v>33</v>
      </c>
      <c r="AD7" s="13">
        <v>2</v>
      </c>
      <c r="AE7" s="13">
        <v>16</v>
      </c>
      <c r="AF7" s="13">
        <v>12</v>
      </c>
      <c r="AG7" s="13">
        <v>6</v>
      </c>
      <c r="AH7" s="13">
        <v>1</v>
      </c>
      <c r="AI7" s="13">
        <v>1</v>
      </c>
      <c r="AJ7" s="13">
        <v>0</v>
      </c>
      <c r="AK7" s="13">
        <v>31</v>
      </c>
      <c r="AL7" s="8"/>
    </row>
    <row r="8" spans="1:38" x14ac:dyDescent="0.2">
      <c r="A8" s="20"/>
      <c r="B8" s="20"/>
      <c r="C8" s="14" t="s">
        <v>83</v>
      </c>
      <c r="D8" s="14"/>
      <c r="E8" s="14"/>
      <c r="F8" s="14"/>
      <c r="G8" s="14"/>
      <c r="H8" s="14"/>
      <c r="I8" s="14"/>
      <c r="J8" s="14"/>
      <c r="K8" s="14"/>
      <c r="L8" s="15" t="s">
        <v>95</v>
      </c>
      <c r="M8" s="14"/>
      <c r="N8" s="15" t="s">
        <v>85</v>
      </c>
      <c r="O8" s="15" t="s">
        <v>123</v>
      </c>
      <c r="P8" s="15" t="s">
        <v>153</v>
      </c>
      <c r="Q8" s="15" t="s">
        <v>125</v>
      </c>
      <c r="R8" s="15" t="s">
        <v>125</v>
      </c>
      <c r="S8" s="14"/>
      <c r="T8" s="14"/>
      <c r="U8" s="14"/>
      <c r="V8" s="15" t="s">
        <v>225</v>
      </c>
      <c r="W8" s="14"/>
      <c r="X8" s="14"/>
      <c r="Y8" s="14"/>
      <c r="Z8" s="14"/>
      <c r="AA8" s="14"/>
      <c r="AB8" s="15" t="s">
        <v>92</v>
      </c>
      <c r="AC8" s="15" t="s">
        <v>92</v>
      </c>
      <c r="AD8" s="14"/>
      <c r="AE8" s="14"/>
      <c r="AF8" s="14"/>
      <c r="AG8" s="14"/>
      <c r="AH8" s="14"/>
      <c r="AI8" s="14"/>
      <c r="AJ8" s="14"/>
      <c r="AK8" s="14"/>
      <c r="AL8" s="8"/>
    </row>
    <row r="9" spans="1:38" x14ac:dyDescent="0.2">
      <c r="A9" s="22"/>
      <c r="B9" s="19" t="s">
        <v>66</v>
      </c>
      <c r="C9" s="12">
        <v>0.2839416286077</v>
      </c>
      <c r="D9" s="12">
        <v>0.28760823554729997</v>
      </c>
      <c r="E9" s="12">
        <v>0.2195870064423</v>
      </c>
      <c r="F9" s="12">
        <v>0.3650023260486</v>
      </c>
      <c r="G9" s="12">
        <v>0.27305044989089999</v>
      </c>
      <c r="H9" s="12">
        <v>0.27845777785890002</v>
      </c>
      <c r="I9" s="12">
        <v>0.26285102317219999</v>
      </c>
      <c r="J9" s="12">
        <v>0.29153474906600002</v>
      </c>
      <c r="K9" s="12">
        <v>0.31507939676149999</v>
      </c>
      <c r="L9" s="12">
        <v>0.25360561863589998</v>
      </c>
      <c r="M9" s="12">
        <v>0.29133367678220001</v>
      </c>
      <c r="N9" s="12">
        <v>0.2769776937183</v>
      </c>
      <c r="O9" s="12">
        <v>0.33976612009200002</v>
      </c>
      <c r="P9" s="12">
        <v>0.6927836825446001</v>
      </c>
      <c r="Q9" s="12">
        <v>0.51278165558349997</v>
      </c>
      <c r="R9" s="12">
        <v>0.21786088578429999</v>
      </c>
      <c r="S9" s="12">
        <v>2.3666067315590001E-2</v>
      </c>
      <c r="T9" s="12">
        <v>0</v>
      </c>
      <c r="U9" s="12">
        <v>2.7512055089180001E-2</v>
      </c>
      <c r="V9" s="12">
        <v>0</v>
      </c>
      <c r="W9" s="12">
        <v>1</v>
      </c>
      <c r="X9" s="12">
        <v>0</v>
      </c>
      <c r="Y9" s="12">
        <v>0</v>
      </c>
      <c r="Z9" s="12">
        <v>0</v>
      </c>
      <c r="AA9" s="12">
        <v>0</v>
      </c>
      <c r="AB9" s="12">
        <v>0.42265170917240003</v>
      </c>
      <c r="AC9" s="12">
        <v>0.19834433213620001</v>
      </c>
      <c r="AD9" s="12">
        <v>0.32495883313480001</v>
      </c>
      <c r="AE9" s="12">
        <v>0.22188356303439999</v>
      </c>
      <c r="AF9" s="12">
        <v>0.25422429582279998</v>
      </c>
      <c r="AG9" s="12">
        <v>0.21636737627470001</v>
      </c>
      <c r="AH9" s="12">
        <v>0.12147332276220001</v>
      </c>
      <c r="AI9" s="12">
        <v>0</v>
      </c>
      <c r="AJ9" s="12">
        <v>0.31197281314070002</v>
      </c>
      <c r="AK9" s="12">
        <v>0.1247285409842</v>
      </c>
      <c r="AL9" s="8"/>
    </row>
    <row r="10" spans="1:38" x14ac:dyDescent="0.2">
      <c r="A10" s="20"/>
      <c r="B10" s="20"/>
      <c r="C10" s="13">
        <v>261</v>
      </c>
      <c r="D10" s="13">
        <v>59</v>
      </c>
      <c r="E10" s="13">
        <v>59</v>
      </c>
      <c r="F10" s="13">
        <v>81</v>
      </c>
      <c r="G10" s="13">
        <v>62</v>
      </c>
      <c r="H10" s="13">
        <v>24</v>
      </c>
      <c r="I10" s="13">
        <v>42</v>
      </c>
      <c r="J10" s="13">
        <v>42</v>
      </c>
      <c r="K10" s="13">
        <v>59</v>
      </c>
      <c r="L10" s="13">
        <v>79</v>
      </c>
      <c r="M10" s="13">
        <v>106</v>
      </c>
      <c r="N10" s="13">
        <v>150</v>
      </c>
      <c r="O10" s="13">
        <v>86</v>
      </c>
      <c r="P10" s="13">
        <v>60</v>
      </c>
      <c r="Q10" s="13">
        <v>64</v>
      </c>
      <c r="R10" s="13">
        <v>43</v>
      </c>
      <c r="S10" s="13">
        <v>4</v>
      </c>
      <c r="T10" s="13">
        <v>0</v>
      </c>
      <c r="U10" s="13">
        <v>4</v>
      </c>
      <c r="V10" s="13">
        <v>0</v>
      </c>
      <c r="W10" s="13">
        <v>261</v>
      </c>
      <c r="X10" s="13">
        <v>0</v>
      </c>
      <c r="Y10" s="13">
        <v>0</v>
      </c>
      <c r="Z10" s="13">
        <v>0</v>
      </c>
      <c r="AA10" s="13">
        <v>0</v>
      </c>
      <c r="AB10" s="13">
        <v>162</v>
      </c>
      <c r="AC10" s="13">
        <v>28</v>
      </c>
      <c r="AD10" s="13">
        <v>7</v>
      </c>
      <c r="AE10" s="13">
        <v>10</v>
      </c>
      <c r="AF10" s="13">
        <v>15</v>
      </c>
      <c r="AG10" s="13">
        <v>3</v>
      </c>
      <c r="AH10" s="13">
        <v>1</v>
      </c>
      <c r="AI10" s="13">
        <v>0</v>
      </c>
      <c r="AJ10" s="13">
        <v>1</v>
      </c>
      <c r="AK10" s="13">
        <v>34</v>
      </c>
      <c r="AL10" s="8"/>
    </row>
    <row r="11" spans="1:38" x14ac:dyDescent="0.2">
      <c r="A11" s="20"/>
      <c r="B11" s="20"/>
      <c r="C11" s="14" t="s">
        <v>83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 t="s">
        <v>87</v>
      </c>
      <c r="P11" s="15" t="s">
        <v>340</v>
      </c>
      <c r="Q11" s="15" t="s">
        <v>88</v>
      </c>
      <c r="R11" s="15" t="s">
        <v>125</v>
      </c>
      <c r="S11" s="14"/>
      <c r="T11" s="14"/>
      <c r="U11" s="14"/>
      <c r="V11" s="14"/>
      <c r="W11" s="15" t="s">
        <v>341</v>
      </c>
      <c r="X11" s="14"/>
      <c r="Y11" s="14"/>
      <c r="Z11" s="14"/>
      <c r="AA11" s="14"/>
      <c r="AB11" s="15" t="s">
        <v>342</v>
      </c>
      <c r="AC11" s="14"/>
      <c r="AD11" s="14"/>
      <c r="AE11" s="14"/>
      <c r="AF11" s="14"/>
      <c r="AG11" s="14"/>
      <c r="AH11" s="14"/>
      <c r="AI11" s="14"/>
      <c r="AJ11" s="14"/>
      <c r="AK11" s="14"/>
      <c r="AL11" s="8"/>
    </row>
    <row r="12" spans="1:38" x14ac:dyDescent="0.2">
      <c r="A12" s="22"/>
      <c r="B12" s="19" t="s">
        <v>67</v>
      </c>
      <c r="C12" s="12">
        <v>0.16505786664210001</v>
      </c>
      <c r="D12" s="12">
        <v>0.19683358084300001</v>
      </c>
      <c r="E12" s="12">
        <v>0.1050100479532</v>
      </c>
      <c r="F12" s="12">
        <v>0.14580979141639999</v>
      </c>
      <c r="G12" s="12">
        <v>0.22096872536850001</v>
      </c>
      <c r="H12" s="12">
        <v>0.123952636202</v>
      </c>
      <c r="I12" s="12">
        <v>0.28868055276370003</v>
      </c>
      <c r="J12" s="12">
        <v>0.14790922142140001</v>
      </c>
      <c r="K12" s="12">
        <v>0.16640076133830001</v>
      </c>
      <c r="L12" s="12">
        <v>0.10904424590300001</v>
      </c>
      <c r="M12" s="12">
        <v>0.1231542534528</v>
      </c>
      <c r="N12" s="12">
        <v>0.20107114850960001</v>
      </c>
      <c r="O12" s="12">
        <v>2.0627941185679999E-2</v>
      </c>
      <c r="P12" s="12">
        <v>0.1537706414966</v>
      </c>
      <c r="Q12" s="12">
        <v>0.2201761193051</v>
      </c>
      <c r="R12" s="12">
        <v>0.37314062648450003</v>
      </c>
      <c r="S12" s="12">
        <v>0.188671360708</v>
      </c>
      <c r="T12" s="12">
        <v>0.20702117474109999</v>
      </c>
      <c r="U12" s="12">
        <v>7.7744448188570001E-2</v>
      </c>
      <c r="V12" s="12">
        <v>0</v>
      </c>
      <c r="W12" s="12">
        <v>0</v>
      </c>
      <c r="X12" s="12">
        <v>1</v>
      </c>
      <c r="Y12" s="12">
        <v>0</v>
      </c>
      <c r="Z12" s="12">
        <v>0</v>
      </c>
      <c r="AA12" s="12">
        <v>0</v>
      </c>
      <c r="AB12" s="12">
        <v>0.15643421419959999</v>
      </c>
      <c r="AC12" s="12">
        <v>0.21426958507970001</v>
      </c>
      <c r="AD12" s="12">
        <v>0.27426992695340002</v>
      </c>
      <c r="AE12" s="12">
        <v>0.13108896613849999</v>
      </c>
      <c r="AF12" s="12">
        <v>0.2588477452886</v>
      </c>
      <c r="AG12" s="12">
        <v>0.29645157324119997</v>
      </c>
      <c r="AH12" s="12">
        <v>0</v>
      </c>
      <c r="AI12" s="12">
        <v>2.6393440501700002E-2</v>
      </c>
      <c r="AJ12" s="12">
        <v>0.1821074436365</v>
      </c>
      <c r="AK12" s="12">
        <v>0.14078455859479999</v>
      </c>
      <c r="AL12" s="8"/>
    </row>
    <row r="13" spans="1:38" x14ac:dyDescent="0.2">
      <c r="A13" s="20"/>
      <c r="B13" s="20"/>
      <c r="C13" s="13">
        <v>149</v>
      </c>
      <c r="D13" s="13">
        <v>32</v>
      </c>
      <c r="E13" s="13">
        <v>34</v>
      </c>
      <c r="F13" s="13">
        <v>34</v>
      </c>
      <c r="G13" s="13">
        <v>49</v>
      </c>
      <c r="H13" s="13">
        <v>13</v>
      </c>
      <c r="I13" s="13">
        <v>34</v>
      </c>
      <c r="J13" s="13">
        <v>22</v>
      </c>
      <c r="K13" s="13">
        <v>36</v>
      </c>
      <c r="L13" s="13">
        <v>37</v>
      </c>
      <c r="M13" s="13">
        <v>56</v>
      </c>
      <c r="N13" s="13">
        <v>91</v>
      </c>
      <c r="O13" s="13">
        <v>6</v>
      </c>
      <c r="P13" s="13">
        <v>18</v>
      </c>
      <c r="Q13" s="13">
        <v>19</v>
      </c>
      <c r="R13" s="13">
        <v>60</v>
      </c>
      <c r="S13" s="13">
        <v>30</v>
      </c>
      <c r="T13" s="13">
        <v>4</v>
      </c>
      <c r="U13" s="13">
        <v>12</v>
      </c>
      <c r="V13" s="13">
        <v>0</v>
      </c>
      <c r="W13" s="13">
        <v>0</v>
      </c>
      <c r="X13" s="13">
        <v>149</v>
      </c>
      <c r="Y13" s="13">
        <v>0</v>
      </c>
      <c r="Z13" s="13">
        <v>0</v>
      </c>
      <c r="AA13" s="13">
        <v>0</v>
      </c>
      <c r="AB13" s="13">
        <v>53</v>
      </c>
      <c r="AC13" s="13">
        <v>22</v>
      </c>
      <c r="AD13" s="13">
        <v>5</v>
      </c>
      <c r="AE13" s="13">
        <v>8</v>
      </c>
      <c r="AF13" s="13">
        <v>17</v>
      </c>
      <c r="AG13" s="13">
        <v>5</v>
      </c>
      <c r="AH13" s="13">
        <v>0</v>
      </c>
      <c r="AI13" s="13">
        <v>1</v>
      </c>
      <c r="AJ13" s="13">
        <v>1</v>
      </c>
      <c r="AK13" s="13">
        <v>37</v>
      </c>
      <c r="AL13" s="8"/>
    </row>
    <row r="14" spans="1:38" x14ac:dyDescent="0.2">
      <c r="A14" s="20"/>
      <c r="B14" s="20"/>
      <c r="C14" s="14" t="s">
        <v>83</v>
      </c>
      <c r="D14" s="14"/>
      <c r="E14" s="14"/>
      <c r="F14" s="14"/>
      <c r="G14" s="14"/>
      <c r="H14" s="14"/>
      <c r="I14" s="15" t="s">
        <v>111</v>
      </c>
      <c r="J14" s="14"/>
      <c r="K14" s="14"/>
      <c r="L14" s="14"/>
      <c r="M14" s="14"/>
      <c r="N14" s="15" t="s">
        <v>85</v>
      </c>
      <c r="O14" s="14"/>
      <c r="P14" s="15" t="s">
        <v>113</v>
      </c>
      <c r="Q14" s="15" t="s">
        <v>113</v>
      </c>
      <c r="R14" s="15" t="s">
        <v>216</v>
      </c>
      <c r="S14" s="15" t="s">
        <v>113</v>
      </c>
      <c r="T14" s="15" t="s">
        <v>85</v>
      </c>
      <c r="U14" s="14"/>
      <c r="V14" s="14"/>
      <c r="W14" s="14"/>
      <c r="X14" s="15" t="s">
        <v>343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8"/>
    </row>
    <row r="15" spans="1:38" x14ac:dyDescent="0.2">
      <c r="A15" s="22"/>
      <c r="B15" s="19" t="s">
        <v>68</v>
      </c>
      <c r="C15" s="12">
        <v>0.19955538929290001</v>
      </c>
      <c r="D15" s="12">
        <v>0.20522701415770001</v>
      </c>
      <c r="E15" s="12">
        <v>0.25410156803720002</v>
      </c>
      <c r="F15" s="12">
        <v>0.16219821941439999</v>
      </c>
      <c r="G15" s="12">
        <v>0.17208834204670001</v>
      </c>
      <c r="H15" s="12">
        <v>0.27730881377229999</v>
      </c>
      <c r="I15" s="12">
        <v>0.20273015621070001</v>
      </c>
      <c r="J15" s="12">
        <v>0.1157711198447</v>
      </c>
      <c r="K15" s="12">
        <v>0.17062937222290001</v>
      </c>
      <c r="L15" s="12">
        <v>0.2124258453391</v>
      </c>
      <c r="M15" s="12">
        <v>0.273259304024</v>
      </c>
      <c r="N15" s="12">
        <v>0.14064636602809999</v>
      </c>
      <c r="O15" s="12">
        <v>0</v>
      </c>
      <c r="P15" s="12">
        <v>4.5328559696459998E-2</v>
      </c>
      <c r="Q15" s="12">
        <v>1.864393053978E-3</v>
      </c>
      <c r="R15" s="12">
        <v>0.15482339931540001</v>
      </c>
      <c r="S15" s="12">
        <v>0.61582844309279994</v>
      </c>
      <c r="T15" s="12">
        <v>0.68246388770600008</v>
      </c>
      <c r="U15" s="12">
        <v>0.39590180990870011</v>
      </c>
      <c r="V15" s="12">
        <v>0</v>
      </c>
      <c r="W15" s="12">
        <v>0</v>
      </c>
      <c r="X15" s="12">
        <v>0</v>
      </c>
      <c r="Y15" s="12">
        <v>1</v>
      </c>
      <c r="Z15" s="12">
        <v>0</v>
      </c>
      <c r="AA15" s="12">
        <v>0</v>
      </c>
      <c r="AB15" s="12">
        <v>0.112471938136</v>
      </c>
      <c r="AC15" s="12">
        <v>0.1239061247313</v>
      </c>
      <c r="AD15" s="12">
        <v>8.5368893997620002E-2</v>
      </c>
      <c r="AE15" s="12">
        <v>0.1603961426396</v>
      </c>
      <c r="AF15" s="12">
        <v>0.17749438292889999</v>
      </c>
      <c r="AG15" s="12">
        <v>0.15247087384560001</v>
      </c>
      <c r="AH15" s="12">
        <v>0.1054451897239</v>
      </c>
      <c r="AI15" s="12">
        <v>0.82611161321759996</v>
      </c>
      <c r="AJ15" s="12">
        <v>0.24289256273029999</v>
      </c>
      <c r="AK15" s="12">
        <v>0.36783002568230011</v>
      </c>
      <c r="AL15" s="8"/>
    </row>
    <row r="16" spans="1:38" x14ac:dyDescent="0.2">
      <c r="A16" s="20"/>
      <c r="B16" s="20"/>
      <c r="C16" s="13">
        <v>174</v>
      </c>
      <c r="D16" s="13">
        <v>40</v>
      </c>
      <c r="E16" s="13">
        <v>58</v>
      </c>
      <c r="F16" s="13">
        <v>35</v>
      </c>
      <c r="G16" s="13">
        <v>41</v>
      </c>
      <c r="H16" s="13">
        <v>21</v>
      </c>
      <c r="I16" s="13">
        <v>32</v>
      </c>
      <c r="J16" s="13">
        <v>21</v>
      </c>
      <c r="K16" s="13">
        <v>38</v>
      </c>
      <c r="L16" s="13">
        <v>60</v>
      </c>
      <c r="M16" s="13">
        <v>102</v>
      </c>
      <c r="N16" s="13">
        <v>72</v>
      </c>
      <c r="O16" s="13">
        <v>0</v>
      </c>
      <c r="P16" s="13">
        <v>8</v>
      </c>
      <c r="Q16" s="13">
        <v>1</v>
      </c>
      <c r="R16" s="13">
        <v>20</v>
      </c>
      <c r="S16" s="13">
        <v>64</v>
      </c>
      <c r="T16" s="13">
        <v>26</v>
      </c>
      <c r="U16" s="13">
        <v>55</v>
      </c>
      <c r="V16" s="13">
        <v>0</v>
      </c>
      <c r="W16" s="13">
        <v>0</v>
      </c>
      <c r="X16" s="13">
        <v>0</v>
      </c>
      <c r="Y16" s="13">
        <v>174</v>
      </c>
      <c r="Z16" s="13">
        <v>0</v>
      </c>
      <c r="AA16" s="13">
        <v>0</v>
      </c>
      <c r="AB16" s="13">
        <v>38</v>
      </c>
      <c r="AC16" s="13">
        <v>13</v>
      </c>
      <c r="AD16" s="13">
        <v>2</v>
      </c>
      <c r="AE16" s="13">
        <v>9</v>
      </c>
      <c r="AF16" s="13">
        <v>12</v>
      </c>
      <c r="AG16" s="13">
        <v>4</v>
      </c>
      <c r="AH16" s="13">
        <v>1</v>
      </c>
      <c r="AI16" s="13">
        <v>9</v>
      </c>
      <c r="AJ16" s="13">
        <v>2</v>
      </c>
      <c r="AK16" s="13">
        <v>84</v>
      </c>
      <c r="AL16" s="8"/>
    </row>
    <row r="17" spans="1:38" x14ac:dyDescent="0.2">
      <c r="A17" s="20"/>
      <c r="B17" s="20"/>
      <c r="C17" s="14" t="s">
        <v>83</v>
      </c>
      <c r="D17" s="14"/>
      <c r="E17" s="14"/>
      <c r="F17" s="14"/>
      <c r="G17" s="14"/>
      <c r="H17" s="14"/>
      <c r="I17" s="14"/>
      <c r="J17" s="14"/>
      <c r="K17" s="14"/>
      <c r="L17" s="14"/>
      <c r="M17" s="15" t="s">
        <v>155</v>
      </c>
      <c r="N17" s="14"/>
      <c r="O17" s="14"/>
      <c r="P17" s="15" t="s">
        <v>184</v>
      </c>
      <c r="Q17" s="14"/>
      <c r="R17" s="15" t="s">
        <v>184</v>
      </c>
      <c r="S17" s="15" t="s">
        <v>99</v>
      </c>
      <c r="T17" s="15" t="s">
        <v>99</v>
      </c>
      <c r="U17" s="15" t="s">
        <v>97</v>
      </c>
      <c r="V17" s="14"/>
      <c r="W17" s="14"/>
      <c r="X17" s="14"/>
      <c r="Y17" s="15" t="s">
        <v>344</v>
      </c>
      <c r="Z17" s="14"/>
      <c r="AA17" s="14"/>
      <c r="AB17" s="14"/>
      <c r="AC17" s="14"/>
      <c r="AD17" s="14"/>
      <c r="AE17" s="14"/>
      <c r="AF17" s="14"/>
      <c r="AG17" s="14"/>
      <c r="AH17" s="14"/>
      <c r="AI17" s="15" t="s">
        <v>345</v>
      </c>
      <c r="AJ17" s="14"/>
      <c r="AK17" s="15" t="s">
        <v>113</v>
      </c>
      <c r="AL17" s="8"/>
    </row>
    <row r="18" spans="1:38" x14ac:dyDescent="0.2">
      <c r="A18" s="22"/>
      <c r="B18" s="19" t="s">
        <v>69</v>
      </c>
      <c r="C18" s="12">
        <v>8.8903860204869997E-2</v>
      </c>
      <c r="D18" s="12">
        <v>7.4342419166659998E-2</v>
      </c>
      <c r="E18" s="12">
        <v>0.1172456563714</v>
      </c>
      <c r="F18" s="12">
        <v>6.0197117773350003E-2</v>
      </c>
      <c r="G18" s="12">
        <v>9.7726347632100002E-2</v>
      </c>
      <c r="H18" s="12">
        <v>0.13617419095239999</v>
      </c>
      <c r="I18" s="12">
        <v>9.2243688709009994E-2</v>
      </c>
      <c r="J18" s="12">
        <v>0.1107890326765</v>
      </c>
      <c r="K18" s="12">
        <v>4.4974835807479997E-2</v>
      </c>
      <c r="L18" s="12">
        <v>5.8300641539430001E-2</v>
      </c>
      <c r="M18" s="12">
        <v>0.1143624844821</v>
      </c>
      <c r="N18" s="12">
        <v>6.5829016467060006E-2</v>
      </c>
      <c r="O18" s="12">
        <v>0</v>
      </c>
      <c r="P18" s="12">
        <v>0</v>
      </c>
      <c r="Q18" s="12">
        <v>0</v>
      </c>
      <c r="R18" s="12">
        <v>0</v>
      </c>
      <c r="S18" s="12">
        <v>0.16103267889219999</v>
      </c>
      <c r="T18" s="12">
        <v>9.2340849890710008E-2</v>
      </c>
      <c r="U18" s="12">
        <v>0.48356190684389999</v>
      </c>
      <c r="V18" s="12">
        <v>0</v>
      </c>
      <c r="W18" s="12">
        <v>0</v>
      </c>
      <c r="X18" s="12">
        <v>0</v>
      </c>
      <c r="Y18" s="12">
        <v>0</v>
      </c>
      <c r="Z18" s="12">
        <v>1</v>
      </c>
      <c r="AA18" s="12">
        <v>0</v>
      </c>
      <c r="AB18" s="12">
        <v>1.0408540715839999E-2</v>
      </c>
      <c r="AC18" s="12">
        <v>7.5769890187090003E-2</v>
      </c>
      <c r="AD18" s="12">
        <v>0.16293348624420001</v>
      </c>
      <c r="AE18" s="12">
        <v>0.1094438102172</v>
      </c>
      <c r="AF18" s="12">
        <v>6.1549957356430013E-2</v>
      </c>
      <c r="AG18" s="12">
        <v>3.4467458686679997E-2</v>
      </c>
      <c r="AH18" s="12">
        <v>0.67186667866220007</v>
      </c>
      <c r="AI18" s="12">
        <v>8.453620500909001E-2</v>
      </c>
      <c r="AJ18" s="12">
        <v>0.26302718049259999</v>
      </c>
      <c r="AK18" s="12">
        <v>0.21329904303719999</v>
      </c>
      <c r="AL18" s="8"/>
    </row>
    <row r="19" spans="1:38" x14ac:dyDescent="0.2">
      <c r="A19" s="20"/>
      <c r="B19" s="20"/>
      <c r="C19" s="13">
        <v>71</v>
      </c>
      <c r="D19" s="13">
        <v>12</v>
      </c>
      <c r="E19" s="13">
        <v>25</v>
      </c>
      <c r="F19" s="13">
        <v>12</v>
      </c>
      <c r="G19" s="13">
        <v>22</v>
      </c>
      <c r="H19" s="13">
        <v>19</v>
      </c>
      <c r="I19" s="13">
        <v>11</v>
      </c>
      <c r="J19" s="13">
        <v>12</v>
      </c>
      <c r="K19" s="13">
        <v>12</v>
      </c>
      <c r="L19" s="13">
        <v>16</v>
      </c>
      <c r="M19" s="13">
        <v>42</v>
      </c>
      <c r="N19" s="13">
        <v>28</v>
      </c>
      <c r="O19" s="13">
        <v>0</v>
      </c>
      <c r="P19" s="13">
        <v>0</v>
      </c>
      <c r="Q19" s="13">
        <v>0</v>
      </c>
      <c r="R19" s="13">
        <v>0</v>
      </c>
      <c r="S19" s="13">
        <v>12</v>
      </c>
      <c r="T19" s="13">
        <v>3</v>
      </c>
      <c r="U19" s="13">
        <v>56</v>
      </c>
      <c r="V19" s="13">
        <v>0</v>
      </c>
      <c r="W19" s="13">
        <v>0</v>
      </c>
      <c r="X19" s="13">
        <v>0</v>
      </c>
      <c r="Y19" s="13">
        <v>0</v>
      </c>
      <c r="Z19" s="13">
        <v>71</v>
      </c>
      <c r="AA19" s="13">
        <v>0</v>
      </c>
      <c r="AB19" s="13">
        <v>4</v>
      </c>
      <c r="AC19" s="13">
        <v>7</v>
      </c>
      <c r="AD19" s="13">
        <v>3</v>
      </c>
      <c r="AE19" s="13">
        <v>1</v>
      </c>
      <c r="AF19" s="13">
        <v>4</v>
      </c>
      <c r="AG19" s="13">
        <v>1</v>
      </c>
      <c r="AH19" s="13">
        <v>1</v>
      </c>
      <c r="AI19" s="13">
        <v>2</v>
      </c>
      <c r="AJ19" s="13">
        <v>1</v>
      </c>
      <c r="AK19" s="13">
        <v>47</v>
      </c>
      <c r="AL19" s="8"/>
    </row>
    <row r="20" spans="1:38" x14ac:dyDescent="0.2">
      <c r="A20" s="20"/>
      <c r="B20" s="20"/>
      <c r="C20" s="14" t="s">
        <v>83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 t="s">
        <v>196</v>
      </c>
      <c r="T20" s="15" t="s">
        <v>85</v>
      </c>
      <c r="U20" s="15" t="s">
        <v>346</v>
      </c>
      <c r="V20" s="14"/>
      <c r="W20" s="14"/>
      <c r="X20" s="14"/>
      <c r="Y20" s="14"/>
      <c r="Z20" s="15" t="s">
        <v>347</v>
      </c>
      <c r="AA20" s="14"/>
      <c r="AB20" s="14"/>
      <c r="AC20" s="14"/>
      <c r="AD20" s="15" t="s">
        <v>113</v>
      </c>
      <c r="AE20" s="14"/>
      <c r="AF20" s="14"/>
      <c r="AG20" s="14"/>
      <c r="AH20" s="15" t="s">
        <v>348</v>
      </c>
      <c r="AI20" s="14"/>
      <c r="AJ20" s="15" t="s">
        <v>113</v>
      </c>
      <c r="AK20" s="15" t="s">
        <v>113</v>
      </c>
      <c r="AL20" s="8"/>
    </row>
    <row r="21" spans="1:38" x14ac:dyDescent="0.2">
      <c r="A21" s="22"/>
      <c r="B21" s="19" t="s">
        <v>70</v>
      </c>
      <c r="C21" s="12">
        <v>1.361204140283E-2</v>
      </c>
      <c r="D21" s="12">
        <v>7.7616048363499997E-3</v>
      </c>
      <c r="E21" s="12">
        <v>9.4545726503290003E-3</v>
      </c>
      <c r="F21" s="12">
        <v>1.8957198280490001E-2</v>
      </c>
      <c r="G21" s="12">
        <v>1.779372367959E-2</v>
      </c>
      <c r="H21" s="12">
        <v>1.7961051094419998E-2</v>
      </c>
      <c r="I21" s="12">
        <v>0</v>
      </c>
      <c r="J21" s="12">
        <v>1.411366576061E-2</v>
      </c>
      <c r="K21" s="12">
        <v>8.2796869863259997E-3</v>
      </c>
      <c r="L21" s="12">
        <v>1.6291606885909998E-2</v>
      </c>
      <c r="M21" s="12">
        <v>1.050603374068E-2</v>
      </c>
      <c r="N21" s="12">
        <v>1.662201320145E-2</v>
      </c>
      <c r="O21" s="12">
        <v>6.7717649244879996E-3</v>
      </c>
      <c r="P21" s="12">
        <v>7.3131650111640002E-3</v>
      </c>
      <c r="Q21" s="12">
        <v>1.586881451634E-2</v>
      </c>
      <c r="R21" s="12">
        <v>4.1851038790429999E-2</v>
      </c>
      <c r="S21" s="12">
        <v>0</v>
      </c>
      <c r="T21" s="12">
        <v>1.8174087662200002E-2</v>
      </c>
      <c r="U21" s="12">
        <v>3.3198919750640002E-3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1</v>
      </c>
      <c r="AB21" s="12">
        <v>1.1183244293479999E-2</v>
      </c>
      <c r="AC21" s="12">
        <v>3.6081032397730002E-3</v>
      </c>
      <c r="AD21" s="12">
        <v>0</v>
      </c>
      <c r="AE21" s="12">
        <v>2.0144350408239999E-2</v>
      </c>
      <c r="AF21" s="12">
        <v>8.4742120898330005E-3</v>
      </c>
      <c r="AG21" s="12">
        <v>0</v>
      </c>
      <c r="AH21" s="12">
        <v>0</v>
      </c>
      <c r="AI21" s="12">
        <v>0</v>
      </c>
      <c r="AJ21" s="12">
        <v>0</v>
      </c>
      <c r="AK21" s="12">
        <v>2.570091687971E-2</v>
      </c>
      <c r="AL21" s="8"/>
    </row>
    <row r="22" spans="1:38" x14ac:dyDescent="0.2">
      <c r="A22" s="20"/>
      <c r="B22" s="20"/>
      <c r="C22" s="13">
        <v>13</v>
      </c>
      <c r="D22" s="13">
        <v>2</v>
      </c>
      <c r="E22" s="13">
        <v>2</v>
      </c>
      <c r="F22" s="13">
        <v>4</v>
      </c>
      <c r="G22" s="13">
        <v>5</v>
      </c>
      <c r="H22" s="13">
        <v>3</v>
      </c>
      <c r="I22" s="13">
        <v>0</v>
      </c>
      <c r="J22" s="13">
        <v>1</v>
      </c>
      <c r="K22" s="13">
        <v>2</v>
      </c>
      <c r="L22" s="13">
        <v>5</v>
      </c>
      <c r="M22" s="13">
        <v>6</v>
      </c>
      <c r="N22" s="13">
        <v>7</v>
      </c>
      <c r="O22" s="13">
        <v>2</v>
      </c>
      <c r="P22" s="13">
        <v>1</v>
      </c>
      <c r="Q22" s="13">
        <v>2</v>
      </c>
      <c r="R22" s="13">
        <v>6</v>
      </c>
      <c r="S22" s="13">
        <v>0</v>
      </c>
      <c r="T22" s="13">
        <v>1</v>
      </c>
      <c r="U22" s="13">
        <v>1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13</v>
      </c>
      <c r="AB22" s="13">
        <v>4</v>
      </c>
      <c r="AC22" s="13">
        <v>1</v>
      </c>
      <c r="AD22" s="13">
        <v>0</v>
      </c>
      <c r="AE22" s="13">
        <v>1</v>
      </c>
      <c r="AF22" s="13">
        <v>1</v>
      </c>
      <c r="AG22" s="13">
        <v>0</v>
      </c>
      <c r="AH22" s="13">
        <v>0</v>
      </c>
      <c r="AI22" s="13">
        <v>0</v>
      </c>
      <c r="AJ22" s="13">
        <v>0</v>
      </c>
      <c r="AK22" s="13">
        <v>6</v>
      </c>
      <c r="AL22" s="8"/>
    </row>
    <row r="23" spans="1:38" x14ac:dyDescent="0.2">
      <c r="A23" s="20"/>
      <c r="B23" s="20"/>
      <c r="C23" s="14" t="s">
        <v>83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5" t="s">
        <v>214</v>
      </c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8"/>
    </row>
    <row r="24" spans="1:38" x14ac:dyDescent="0.2">
      <c r="A24" s="22"/>
      <c r="B24" s="19" t="s">
        <v>29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  <c r="AF24" s="12">
        <v>1</v>
      </c>
      <c r="AG24" s="12">
        <v>1</v>
      </c>
      <c r="AH24" s="12">
        <v>1</v>
      </c>
      <c r="AI24" s="12">
        <v>1</v>
      </c>
      <c r="AJ24" s="12">
        <v>1</v>
      </c>
      <c r="AK24" s="12">
        <v>1</v>
      </c>
      <c r="AL24" s="8"/>
    </row>
    <row r="25" spans="1:38" x14ac:dyDescent="0.2">
      <c r="A25" s="20"/>
      <c r="B25" s="20"/>
      <c r="C25" s="13">
        <v>910</v>
      </c>
      <c r="D25" s="13">
        <v>195</v>
      </c>
      <c r="E25" s="13">
        <v>253</v>
      </c>
      <c r="F25" s="13">
        <v>224</v>
      </c>
      <c r="G25" s="13">
        <v>238</v>
      </c>
      <c r="H25" s="13">
        <v>92</v>
      </c>
      <c r="I25" s="13">
        <v>146</v>
      </c>
      <c r="J25" s="13">
        <v>142</v>
      </c>
      <c r="K25" s="13">
        <v>198</v>
      </c>
      <c r="L25" s="13">
        <v>297</v>
      </c>
      <c r="M25" s="13">
        <v>383</v>
      </c>
      <c r="N25" s="13">
        <v>516</v>
      </c>
      <c r="O25" s="13">
        <v>249</v>
      </c>
      <c r="P25" s="13">
        <v>103</v>
      </c>
      <c r="Q25" s="13">
        <v>125</v>
      </c>
      <c r="R25" s="13">
        <v>158</v>
      </c>
      <c r="S25" s="13">
        <v>111</v>
      </c>
      <c r="T25" s="13">
        <v>34</v>
      </c>
      <c r="U25" s="13">
        <v>130</v>
      </c>
      <c r="V25" s="13">
        <v>242</v>
      </c>
      <c r="W25" s="13">
        <v>261</v>
      </c>
      <c r="X25" s="13">
        <v>149</v>
      </c>
      <c r="Y25" s="13">
        <v>174</v>
      </c>
      <c r="Z25" s="13">
        <v>71</v>
      </c>
      <c r="AA25" s="13">
        <v>13</v>
      </c>
      <c r="AB25" s="13">
        <v>401</v>
      </c>
      <c r="AC25" s="13">
        <v>104</v>
      </c>
      <c r="AD25" s="13">
        <v>19</v>
      </c>
      <c r="AE25" s="13">
        <v>45</v>
      </c>
      <c r="AF25" s="13">
        <v>61</v>
      </c>
      <c r="AG25" s="13">
        <v>19</v>
      </c>
      <c r="AH25" s="13">
        <v>4</v>
      </c>
      <c r="AI25" s="13">
        <v>13</v>
      </c>
      <c r="AJ25" s="13">
        <v>5</v>
      </c>
      <c r="AK25" s="13">
        <v>239</v>
      </c>
      <c r="AL25" s="8"/>
    </row>
    <row r="26" spans="1:38" x14ac:dyDescent="0.2">
      <c r="A26" s="20"/>
      <c r="B26" s="20"/>
      <c r="C26" s="14" t="s">
        <v>83</v>
      </c>
      <c r="D26" s="14" t="s">
        <v>83</v>
      </c>
      <c r="E26" s="14" t="s">
        <v>83</v>
      </c>
      <c r="F26" s="14" t="s">
        <v>83</v>
      </c>
      <c r="G26" s="14" t="s">
        <v>83</v>
      </c>
      <c r="H26" s="14" t="s">
        <v>83</v>
      </c>
      <c r="I26" s="14" t="s">
        <v>83</v>
      </c>
      <c r="J26" s="14" t="s">
        <v>83</v>
      </c>
      <c r="K26" s="14" t="s">
        <v>83</v>
      </c>
      <c r="L26" s="14" t="s">
        <v>83</v>
      </c>
      <c r="M26" s="14" t="s">
        <v>83</v>
      </c>
      <c r="N26" s="14" t="s">
        <v>83</v>
      </c>
      <c r="O26" s="14" t="s">
        <v>83</v>
      </c>
      <c r="P26" s="14" t="s">
        <v>83</v>
      </c>
      <c r="Q26" s="14" t="s">
        <v>83</v>
      </c>
      <c r="R26" s="14" t="s">
        <v>83</v>
      </c>
      <c r="S26" s="14" t="s">
        <v>83</v>
      </c>
      <c r="T26" s="14" t="s">
        <v>83</v>
      </c>
      <c r="U26" s="14" t="s">
        <v>83</v>
      </c>
      <c r="V26" s="14" t="s">
        <v>83</v>
      </c>
      <c r="W26" s="14" t="s">
        <v>83</v>
      </c>
      <c r="X26" s="14" t="s">
        <v>83</v>
      </c>
      <c r="Y26" s="14" t="s">
        <v>83</v>
      </c>
      <c r="Z26" s="14" t="s">
        <v>83</v>
      </c>
      <c r="AA26" s="14" t="s">
        <v>83</v>
      </c>
      <c r="AB26" s="14" t="s">
        <v>83</v>
      </c>
      <c r="AC26" s="14" t="s">
        <v>83</v>
      </c>
      <c r="AD26" s="14" t="s">
        <v>83</v>
      </c>
      <c r="AE26" s="14" t="s">
        <v>83</v>
      </c>
      <c r="AF26" s="14" t="s">
        <v>83</v>
      </c>
      <c r="AG26" s="14" t="s">
        <v>83</v>
      </c>
      <c r="AH26" s="14" t="s">
        <v>83</v>
      </c>
      <c r="AI26" s="14" t="s">
        <v>83</v>
      </c>
      <c r="AJ26" s="14" t="s">
        <v>83</v>
      </c>
      <c r="AK26" s="14" t="s">
        <v>83</v>
      </c>
      <c r="AL26" s="8"/>
    </row>
    <row r="27" spans="1:38" x14ac:dyDescent="0.2">
      <c r="A27" s="16" t="s">
        <v>349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8" x14ac:dyDescent="0.2">
      <c r="A28" s="18" t="s">
        <v>103</v>
      </c>
    </row>
  </sheetData>
  <mergeCells count="17">
    <mergeCell ref="B24:B26"/>
    <mergeCell ref="A6:A26"/>
    <mergeCell ref="B9:B11"/>
    <mergeCell ref="B12:B14"/>
    <mergeCell ref="B15:B17"/>
    <mergeCell ref="B18:B20"/>
    <mergeCell ref="B21:B23"/>
    <mergeCell ref="AB3:AK3"/>
    <mergeCell ref="AI2:AK2"/>
    <mergeCell ref="A2:C2"/>
    <mergeCell ref="A3:B5"/>
    <mergeCell ref="B6:B8"/>
    <mergeCell ref="D3:G3"/>
    <mergeCell ref="H3:L3"/>
    <mergeCell ref="M3:N3"/>
    <mergeCell ref="O3:U3"/>
    <mergeCell ref="V3:AA3"/>
  </mergeCells>
  <hyperlinks>
    <hyperlink ref="A1" location="'TOC'!A1:A1" display="Back to TOC" xr:uid="{00000000-0004-0000-1E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L3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3" sqref="A3:B5"/>
    </sheetView>
  </sheetViews>
  <sheetFormatPr baseColWidth="10" defaultColWidth="8.83203125" defaultRowHeight="15" x14ac:dyDescent="0.2"/>
  <cols>
    <col min="1" max="1" width="50" style="2" bestFit="1" customWidth="1"/>
    <col min="2" max="2" width="25" style="2" bestFit="1" customWidth="1"/>
    <col min="3" max="37" width="12.6640625" style="2" customWidth="1"/>
  </cols>
  <sheetData>
    <row r="1" spans="1:38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8"/>
    </row>
    <row r="2" spans="1:38" ht="36" customHeight="1" x14ac:dyDescent="0.2">
      <c r="A2" s="26" t="s">
        <v>393</v>
      </c>
      <c r="B2" s="24"/>
      <c r="C2" s="2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8"/>
    </row>
    <row r="3" spans="1:38" ht="37" customHeight="1" x14ac:dyDescent="0.2">
      <c r="A3" s="27"/>
      <c r="B3" s="24"/>
      <c r="C3" s="11" t="s">
        <v>29</v>
      </c>
      <c r="D3" s="23" t="s">
        <v>30</v>
      </c>
      <c r="E3" s="24"/>
      <c r="F3" s="24"/>
      <c r="G3" s="24"/>
      <c r="H3" s="23" t="s">
        <v>31</v>
      </c>
      <c r="I3" s="24"/>
      <c r="J3" s="24"/>
      <c r="K3" s="24"/>
      <c r="L3" s="24"/>
      <c r="M3" s="23" t="s">
        <v>32</v>
      </c>
      <c r="N3" s="24"/>
      <c r="O3" s="23" t="s">
        <v>33</v>
      </c>
      <c r="P3" s="24"/>
      <c r="Q3" s="24"/>
      <c r="R3" s="24"/>
      <c r="S3" s="24"/>
      <c r="T3" s="24"/>
      <c r="U3" s="24"/>
      <c r="V3" s="23" t="s">
        <v>34</v>
      </c>
      <c r="W3" s="24"/>
      <c r="X3" s="24"/>
      <c r="Y3" s="24"/>
      <c r="Z3" s="24"/>
      <c r="AA3" s="24"/>
      <c r="AB3" s="23" t="s">
        <v>35</v>
      </c>
      <c r="AC3" s="24"/>
      <c r="AD3" s="24"/>
      <c r="AE3" s="24"/>
      <c r="AF3" s="24"/>
      <c r="AG3" s="24"/>
      <c r="AH3" s="24"/>
      <c r="AI3" s="24"/>
      <c r="AJ3" s="24"/>
      <c r="AK3" s="24"/>
      <c r="AL3" s="8"/>
    </row>
    <row r="4" spans="1:38" ht="16" customHeight="1" x14ac:dyDescent="0.2">
      <c r="A4" s="20"/>
      <c r="B4" s="24"/>
      <c r="C4" s="9" t="s">
        <v>36</v>
      </c>
      <c r="D4" s="9" t="s">
        <v>36</v>
      </c>
      <c r="E4" s="9" t="s">
        <v>37</v>
      </c>
      <c r="F4" s="9" t="s">
        <v>38</v>
      </c>
      <c r="G4" s="9" t="s">
        <v>39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36</v>
      </c>
      <c r="N4" s="9" t="s">
        <v>37</v>
      </c>
      <c r="O4" s="9" t="s">
        <v>36</v>
      </c>
      <c r="P4" s="9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36</v>
      </c>
      <c r="W4" s="9" t="s">
        <v>37</v>
      </c>
      <c r="X4" s="9" t="s">
        <v>38</v>
      </c>
      <c r="Y4" s="9" t="s">
        <v>39</v>
      </c>
      <c r="Z4" s="9" t="s">
        <v>40</v>
      </c>
      <c r="AA4" s="9" t="s">
        <v>41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9" t="s">
        <v>41</v>
      </c>
      <c r="AH4" s="9" t="s">
        <v>42</v>
      </c>
      <c r="AI4" s="9" t="s">
        <v>43</v>
      </c>
      <c r="AJ4" s="9" t="s">
        <v>44</v>
      </c>
      <c r="AK4" s="9" t="s">
        <v>45</v>
      </c>
      <c r="AL4" s="8"/>
    </row>
    <row r="5" spans="1:38" ht="25" x14ac:dyDescent="0.2">
      <c r="A5" s="20"/>
      <c r="B5" s="24"/>
      <c r="C5" s="11" t="s">
        <v>46</v>
      </c>
      <c r="D5" s="11" t="s">
        <v>47</v>
      </c>
      <c r="E5" s="11" t="s">
        <v>48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11" t="s">
        <v>55</v>
      </c>
      <c r="M5" s="11" t="s">
        <v>56</v>
      </c>
      <c r="N5" s="11" t="s">
        <v>57</v>
      </c>
      <c r="O5" s="11" t="s">
        <v>58</v>
      </c>
      <c r="P5" s="11" t="s">
        <v>59</v>
      </c>
      <c r="Q5" s="11" t="s">
        <v>60</v>
      </c>
      <c r="R5" s="11" t="s">
        <v>61</v>
      </c>
      <c r="S5" s="11" t="s">
        <v>62</v>
      </c>
      <c r="T5" s="11" t="s">
        <v>63</v>
      </c>
      <c r="U5" s="11" t="s">
        <v>64</v>
      </c>
      <c r="V5" s="11" t="s">
        <v>65</v>
      </c>
      <c r="W5" s="11" t="s">
        <v>66</v>
      </c>
      <c r="X5" s="11" t="s">
        <v>67</v>
      </c>
      <c r="Y5" s="11" t="s">
        <v>68</v>
      </c>
      <c r="Z5" s="11" t="s">
        <v>69</v>
      </c>
      <c r="AA5" s="11" t="s">
        <v>70</v>
      </c>
      <c r="AB5" s="11" t="s">
        <v>71</v>
      </c>
      <c r="AC5" s="11" t="s">
        <v>72</v>
      </c>
      <c r="AD5" s="11" t="s">
        <v>73</v>
      </c>
      <c r="AE5" s="11" t="s">
        <v>74</v>
      </c>
      <c r="AF5" s="11" t="s">
        <v>75</v>
      </c>
      <c r="AG5" s="11" t="s">
        <v>76</v>
      </c>
      <c r="AH5" s="11" t="s">
        <v>77</v>
      </c>
      <c r="AI5" s="11" t="s">
        <v>78</v>
      </c>
      <c r="AJ5" s="11" t="s">
        <v>79</v>
      </c>
      <c r="AK5" s="11" t="s">
        <v>80</v>
      </c>
      <c r="AL5" s="8"/>
    </row>
    <row r="6" spans="1:38" x14ac:dyDescent="0.2">
      <c r="A6" s="21" t="s">
        <v>350</v>
      </c>
      <c r="B6" s="19" t="s">
        <v>58</v>
      </c>
      <c r="C6" s="12">
        <v>0.23965152087860001</v>
      </c>
      <c r="D6" s="12">
        <v>0.25596377984349999</v>
      </c>
      <c r="E6" s="12">
        <v>0.25172259942629999</v>
      </c>
      <c r="F6" s="12">
        <v>0.2324719366845</v>
      </c>
      <c r="G6" s="12">
        <v>0.2207749773655</v>
      </c>
      <c r="H6" s="12">
        <v>0.1686386258807</v>
      </c>
      <c r="I6" s="12">
        <v>0.11633792752780001</v>
      </c>
      <c r="J6" s="12">
        <v>0.35175137769019998</v>
      </c>
      <c r="K6" s="12">
        <v>0.33715381544840001</v>
      </c>
      <c r="L6" s="12">
        <v>0.34637854071730001</v>
      </c>
      <c r="M6" s="12">
        <v>0.25263571539610002</v>
      </c>
      <c r="N6" s="12">
        <v>0.26743196043840001</v>
      </c>
      <c r="O6" s="12">
        <v>1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0.65544378131900005</v>
      </c>
      <c r="W6" s="12">
        <v>0.30851223587269999</v>
      </c>
      <c r="X6" s="12">
        <v>3.2221150856950001E-2</v>
      </c>
      <c r="Y6" s="12">
        <v>0</v>
      </c>
      <c r="Z6" s="12">
        <v>0</v>
      </c>
      <c r="AA6" s="12">
        <v>0.12826258946419999</v>
      </c>
      <c r="AB6" s="12">
        <v>0.33265177477730001</v>
      </c>
      <c r="AC6" s="12">
        <v>0.29144413466590002</v>
      </c>
      <c r="AD6" s="12">
        <v>0.1035037859776</v>
      </c>
      <c r="AE6" s="12">
        <v>0.32412791714290001</v>
      </c>
      <c r="AF6" s="12">
        <v>0.31779993420430003</v>
      </c>
      <c r="AG6" s="12">
        <v>0.30024271795180002</v>
      </c>
      <c r="AH6" s="12">
        <v>0</v>
      </c>
      <c r="AI6" s="12">
        <v>6.2958741271649993E-2</v>
      </c>
      <c r="AJ6" s="12">
        <v>0</v>
      </c>
      <c r="AK6" s="12">
        <v>9.2614622083660003E-2</v>
      </c>
      <c r="AL6" s="8"/>
    </row>
    <row r="7" spans="1:38" x14ac:dyDescent="0.2">
      <c r="A7" s="20"/>
      <c r="B7" s="20"/>
      <c r="C7" s="13">
        <v>249</v>
      </c>
      <c r="D7" s="13">
        <v>52</v>
      </c>
      <c r="E7" s="13">
        <v>74</v>
      </c>
      <c r="F7" s="13">
        <v>59</v>
      </c>
      <c r="G7" s="13">
        <v>64</v>
      </c>
      <c r="H7" s="13">
        <v>16</v>
      </c>
      <c r="I7" s="13">
        <v>21</v>
      </c>
      <c r="J7" s="13">
        <v>40</v>
      </c>
      <c r="K7" s="13">
        <v>63</v>
      </c>
      <c r="L7" s="13">
        <v>97</v>
      </c>
      <c r="M7" s="13">
        <v>98</v>
      </c>
      <c r="N7" s="13">
        <v>151</v>
      </c>
      <c r="O7" s="13">
        <v>249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155</v>
      </c>
      <c r="W7" s="13">
        <v>86</v>
      </c>
      <c r="X7" s="13">
        <v>6</v>
      </c>
      <c r="Y7" s="13">
        <v>0</v>
      </c>
      <c r="Z7" s="13">
        <v>0</v>
      </c>
      <c r="AA7" s="13">
        <v>2</v>
      </c>
      <c r="AB7" s="13">
        <v>149</v>
      </c>
      <c r="AC7" s="13">
        <v>29</v>
      </c>
      <c r="AD7" s="13">
        <v>1</v>
      </c>
      <c r="AE7" s="13">
        <v>16</v>
      </c>
      <c r="AF7" s="13">
        <v>17</v>
      </c>
      <c r="AG7" s="13">
        <v>6</v>
      </c>
      <c r="AH7" s="13">
        <v>0</v>
      </c>
      <c r="AI7" s="13">
        <v>1</v>
      </c>
      <c r="AJ7" s="13">
        <v>0</v>
      </c>
      <c r="AK7" s="13">
        <v>30</v>
      </c>
      <c r="AL7" s="8"/>
    </row>
    <row r="8" spans="1:38" x14ac:dyDescent="0.2">
      <c r="A8" s="20"/>
      <c r="B8" s="20"/>
      <c r="C8" s="14" t="s">
        <v>83</v>
      </c>
      <c r="D8" s="14"/>
      <c r="E8" s="14"/>
      <c r="F8" s="14"/>
      <c r="G8" s="14"/>
      <c r="H8" s="14"/>
      <c r="I8" s="14"/>
      <c r="J8" s="15" t="s">
        <v>155</v>
      </c>
      <c r="K8" s="15" t="s">
        <v>155</v>
      </c>
      <c r="L8" s="15" t="s">
        <v>155</v>
      </c>
      <c r="M8" s="14"/>
      <c r="N8" s="14"/>
      <c r="O8" s="15" t="s">
        <v>123</v>
      </c>
      <c r="P8" s="14"/>
      <c r="Q8" s="14"/>
      <c r="R8" s="14"/>
      <c r="S8" s="14"/>
      <c r="T8" s="14"/>
      <c r="U8" s="14"/>
      <c r="V8" s="15" t="s">
        <v>126</v>
      </c>
      <c r="W8" s="15" t="s">
        <v>90</v>
      </c>
      <c r="X8" s="14"/>
      <c r="Y8" s="14"/>
      <c r="Z8" s="14"/>
      <c r="AA8" s="15" t="s">
        <v>130</v>
      </c>
      <c r="AB8" s="15" t="s">
        <v>162</v>
      </c>
      <c r="AC8" s="15" t="s">
        <v>92</v>
      </c>
      <c r="AD8" s="14"/>
      <c r="AE8" s="15" t="s">
        <v>92</v>
      </c>
      <c r="AF8" s="15" t="s">
        <v>92</v>
      </c>
      <c r="AG8" s="14"/>
      <c r="AH8" s="14"/>
      <c r="AI8" s="14"/>
      <c r="AJ8" s="14"/>
      <c r="AK8" s="14"/>
      <c r="AL8" s="8"/>
    </row>
    <row r="9" spans="1:38" x14ac:dyDescent="0.2">
      <c r="A9" s="22"/>
      <c r="B9" s="19" t="s">
        <v>59</v>
      </c>
      <c r="C9" s="12">
        <v>0.1133670474758</v>
      </c>
      <c r="D9" s="12">
        <v>9.4023694603380004E-2</v>
      </c>
      <c r="E9" s="12">
        <v>8.0665086417790008E-2</v>
      </c>
      <c r="F9" s="12">
        <v>0.1850505715187</v>
      </c>
      <c r="G9" s="12">
        <v>9.7348649750909996E-2</v>
      </c>
      <c r="H9" s="12">
        <v>0.12859020206249999</v>
      </c>
      <c r="I9" s="12">
        <v>9.7153918558139998E-2</v>
      </c>
      <c r="J9" s="12">
        <v>0.13387802821059999</v>
      </c>
      <c r="K9" s="12">
        <v>0.14841728950630001</v>
      </c>
      <c r="L9" s="12">
        <v>0.1087655230333</v>
      </c>
      <c r="M9" s="12">
        <v>0.14030291371340001</v>
      </c>
      <c r="N9" s="12">
        <v>0.1067135117554</v>
      </c>
      <c r="O9" s="12">
        <v>0</v>
      </c>
      <c r="P9" s="12">
        <v>1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4.9388942358140002E-2</v>
      </c>
      <c r="W9" s="12">
        <v>0.2975751210559</v>
      </c>
      <c r="X9" s="12">
        <v>0.1136227343673</v>
      </c>
      <c r="Y9" s="12">
        <v>2.7703618408119999E-2</v>
      </c>
      <c r="Z9" s="12">
        <v>0</v>
      </c>
      <c r="AA9" s="12">
        <v>6.5525470693990007E-2</v>
      </c>
      <c r="AB9" s="12">
        <v>0.19024589633870001</v>
      </c>
      <c r="AC9" s="12">
        <v>9.0869641611360005E-2</v>
      </c>
      <c r="AD9" s="12">
        <v>0.1667951147806</v>
      </c>
      <c r="AE9" s="12">
        <v>4.4962938988559999E-2</v>
      </c>
      <c r="AF9" s="12">
        <v>0.1089211997919</v>
      </c>
      <c r="AG9" s="12">
        <v>0</v>
      </c>
      <c r="AH9" s="12">
        <v>0</v>
      </c>
      <c r="AI9" s="12">
        <v>0</v>
      </c>
      <c r="AJ9" s="12">
        <v>0.31197281314070002</v>
      </c>
      <c r="AK9" s="12">
        <v>3.701046474532E-2</v>
      </c>
      <c r="AL9" s="8"/>
    </row>
    <row r="10" spans="1:38" x14ac:dyDescent="0.2">
      <c r="A10" s="20"/>
      <c r="B10" s="20"/>
      <c r="C10" s="13">
        <v>103</v>
      </c>
      <c r="D10" s="13">
        <v>19</v>
      </c>
      <c r="E10" s="13">
        <v>22</v>
      </c>
      <c r="F10" s="13">
        <v>38</v>
      </c>
      <c r="G10" s="13">
        <v>24</v>
      </c>
      <c r="H10" s="13">
        <v>10</v>
      </c>
      <c r="I10" s="13">
        <v>15</v>
      </c>
      <c r="J10" s="13">
        <v>20</v>
      </c>
      <c r="K10" s="13">
        <v>23</v>
      </c>
      <c r="L10" s="13">
        <v>31</v>
      </c>
      <c r="M10" s="13">
        <v>43</v>
      </c>
      <c r="N10" s="13">
        <v>59</v>
      </c>
      <c r="O10" s="13">
        <v>0</v>
      </c>
      <c r="P10" s="13">
        <v>103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16</v>
      </c>
      <c r="W10" s="13">
        <v>60</v>
      </c>
      <c r="X10" s="13">
        <v>18</v>
      </c>
      <c r="Y10" s="13">
        <v>8</v>
      </c>
      <c r="Z10" s="13">
        <v>0</v>
      </c>
      <c r="AA10" s="13">
        <v>1</v>
      </c>
      <c r="AB10" s="13">
        <v>68</v>
      </c>
      <c r="AC10" s="13">
        <v>11</v>
      </c>
      <c r="AD10" s="13">
        <v>3</v>
      </c>
      <c r="AE10" s="13">
        <v>2</v>
      </c>
      <c r="AF10" s="13">
        <v>5</v>
      </c>
      <c r="AG10" s="13">
        <v>0</v>
      </c>
      <c r="AH10" s="13">
        <v>0</v>
      </c>
      <c r="AI10" s="13">
        <v>0</v>
      </c>
      <c r="AJ10" s="13">
        <v>1</v>
      </c>
      <c r="AK10" s="13">
        <v>13</v>
      </c>
      <c r="AL10" s="8"/>
    </row>
    <row r="11" spans="1:38" x14ac:dyDescent="0.2">
      <c r="A11" s="20"/>
      <c r="B11" s="20"/>
      <c r="C11" s="14" t="s">
        <v>83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 t="s">
        <v>351</v>
      </c>
      <c r="Q11" s="14"/>
      <c r="R11" s="14"/>
      <c r="S11" s="14"/>
      <c r="T11" s="14"/>
      <c r="U11" s="14"/>
      <c r="V11" s="14"/>
      <c r="W11" s="15" t="s">
        <v>352</v>
      </c>
      <c r="X11" s="15" t="s">
        <v>91</v>
      </c>
      <c r="Y11" s="14"/>
      <c r="Z11" s="14"/>
      <c r="AA11" s="14"/>
      <c r="AB11" s="15" t="s">
        <v>162</v>
      </c>
      <c r="AC11" s="14"/>
      <c r="AD11" s="14"/>
      <c r="AE11" s="14"/>
      <c r="AF11" s="14"/>
      <c r="AG11" s="14"/>
      <c r="AH11" s="14"/>
      <c r="AI11" s="14"/>
      <c r="AJ11" s="14"/>
      <c r="AK11" s="14"/>
      <c r="AL11" s="8"/>
    </row>
    <row r="12" spans="1:38" x14ac:dyDescent="0.2">
      <c r="A12" s="22"/>
      <c r="B12" s="19" t="s">
        <v>60</v>
      </c>
      <c r="C12" s="12">
        <v>0.1187153397215</v>
      </c>
      <c r="D12" s="12">
        <v>0.1909030206889</v>
      </c>
      <c r="E12" s="12">
        <v>6.9562946633159997E-2</v>
      </c>
      <c r="F12" s="12">
        <v>0.12098173352659999</v>
      </c>
      <c r="G12" s="12">
        <v>0.1124701323774</v>
      </c>
      <c r="H12" s="12">
        <v>0.13774009652399999</v>
      </c>
      <c r="I12" s="12">
        <v>0.12955601934979999</v>
      </c>
      <c r="J12" s="12">
        <v>0.10461759761720001</v>
      </c>
      <c r="K12" s="12">
        <v>0.15679594260499999</v>
      </c>
      <c r="L12" s="12">
        <v>0.10581672574129999</v>
      </c>
      <c r="M12" s="12">
        <v>9.294397899309001E-2</v>
      </c>
      <c r="N12" s="12">
        <v>0.15709174447999999</v>
      </c>
      <c r="O12" s="12">
        <v>0</v>
      </c>
      <c r="P12" s="12">
        <v>0</v>
      </c>
      <c r="Q12" s="12">
        <v>1</v>
      </c>
      <c r="R12" s="12">
        <v>0</v>
      </c>
      <c r="S12" s="12">
        <v>0</v>
      </c>
      <c r="T12" s="12">
        <v>0</v>
      </c>
      <c r="U12" s="12">
        <v>0</v>
      </c>
      <c r="V12" s="12">
        <v>0.12791166770180001</v>
      </c>
      <c r="W12" s="12">
        <v>0.23064893453070001</v>
      </c>
      <c r="X12" s="12">
        <v>0.17036564694920001</v>
      </c>
      <c r="Y12" s="12">
        <v>1.193224210867E-3</v>
      </c>
      <c r="Z12" s="12">
        <v>0</v>
      </c>
      <c r="AA12" s="12">
        <v>0.1488912801849</v>
      </c>
      <c r="AB12" s="12">
        <v>0.1795754550651</v>
      </c>
      <c r="AC12" s="12">
        <v>0.110583088693</v>
      </c>
      <c r="AD12" s="12">
        <v>0</v>
      </c>
      <c r="AE12" s="12">
        <v>0.1114251334369</v>
      </c>
      <c r="AF12" s="12">
        <v>6.6690515760570002E-2</v>
      </c>
      <c r="AG12" s="12">
        <v>0.25765084745490002</v>
      </c>
      <c r="AH12" s="12">
        <v>0.12147332276220001</v>
      </c>
      <c r="AI12" s="12">
        <v>0</v>
      </c>
      <c r="AJ12" s="12">
        <v>0</v>
      </c>
      <c r="AK12" s="12">
        <v>5.6108896970429999E-2</v>
      </c>
      <c r="AL12" s="8"/>
    </row>
    <row r="13" spans="1:38" x14ac:dyDescent="0.2">
      <c r="A13" s="20"/>
      <c r="B13" s="20"/>
      <c r="C13" s="13">
        <v>125</v>
      </c>
      <c r="D13" s="13">
        <v>36</v>
      </c>
      <c r="E13" s="13">
        <v>27</v>
      </c>
      <c r="F13" s="13">
        <v>31</v>
      </c>
      <c r="G13" s="13">
        <v>31</v>
      </c>
      <c r="H13" s="13">
        <v>10</v>
      </c>
      <c r="I13" s="13">
        <v>23</v>
      </c>
      <c r="J13" s="13">
        <v>17</v>
      </c>
      <c r="K13" s="13">
        <v>28</v>
      </c>
      <c r="L13" s="13">
        <v>42</v>
      </c>
      <c r="M13" s="13">
        <v>36</v>
      </c>
      <c r="N13" s="13">
        <v>86</v>
      </c>
      <c r="O13" s="13">
        <v>0</v>
      </c>
      <c r="P13" s="13">
        <v>0</v>
      </c>
      <c r="Q13" s="13">
        <v>125</v>
      </c>
      <c r="R13" s="13">
        <v>0</v>
      </c>
      <c r="S13" s="13">
        <v>0</v>
      </c>
      <c r="T13" s="13">
        <v>0</v>
      </c>
      <c r="U13" s="13">
        <v>0</v>
      </c>
      <c r="V13" s="13">
        <v>39</v>
      </c>
      <c r="W13" s="13">
        <v>64</v>
      </c>
      <c r="X13" s="13">
        <v>19</v>
      </c>
      <c r="Y13" s="13">
        <v>1</v>
      </c>
      <c r="Z13" s="13">
        <v>0</v>
      </c>
      <c r="AA13" s="13">
        <v>2</v>
      </c>
      <c r="AB13" s="13">
        <v>74</v>
      </c>
      <c r="AC13" s="13">
        <v>15</v>
      </c>
      <c r="AD13" s="13">
        <v>0</v>
      </c>
      <c r="AE13" s="13">
        <v>7</v>
      </c>
      <c r="AF13" s="13">
        <v>4</v>
      </c>
      <c r="AG13" s="13">
        <v>3</v>
      </c>
      <c r="AH13" s="13">
        <v>1</v>
      </c>
      <c r="AI13" s="13">
        <v>0</v>
      </c>
      <c r="AJ13" s="13">
        <v>0</v>
      </c>
      <c r="AK13" s="13">
        <v>21</v>
      </c>
      <c r="AL13" s="8"/>
    </row>
    <row r="14" spans="1:38" x14ac:dyDescent="0.2">
      <c r="A14" s="20"/>
      <c r="B14" s="20"/>
      <c r="C14" s="14" t="s">
        <v>83</v>
      </c>
      <c r="D14" s="15" t="s">
        <v>95</v>
      </c>
      <c r="E14" s="14"/>
      <c r="F14" s="14"/>
      <c r="G14" s="14"/>
      <c r="H14" s="14"/>
      <c r="I14" s="14"/>
      <c r="J14" s="14"/>
      <c r="K14" s="14"/>
      <c r="L14" s="14"/>
      <c r="M14" s="14"/>
      <c r="N14" s="15" t="s">
        <v>85</v>
      </c>
      <c r="O14" s="14"/>
      <c r="P14" s="14"/>
      <c r="Q14" s="15" t="s">
        <v>353</v>
      </c>
      <c r="R14" s="14"/>
      <c r="S14" s="14"/>
      <c r="T14" s="14"/>
      <c r="U14" s="14"/>
      <c r="V14" s="15" t="s">
        <v>94</v>
      </c>
      <c r="W14" s="15" t="s">
        <v>130</v>
      </c>
      <c r="X14" s="15" t="s">
        <v>94</v>
      </c>
      <c r="Y14" s="14"/>
      <c r="Z14" s="14"/>
      <c r="AA14" s="15" t="s">
        <v>130</v>
      </c>
      <c r="AB14" s="15" t="s">
        <v>92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8"/>
    </row>
    <row r="15" spans="1:38" x14ac:dyDescent="0.2">
      <c r="A15" s="22"/>
      <c r="B15" s="19" t="s">
        <v>61</v>
      </c>
      <c r="C15" s="12">
        <v>0.2397273876164</v>
      </c>
      <c r="D15" s="12">
        <v>0.18069846171350001</v>
      </c>
      <c r="E15" s="12">
        <v>0.25797683141939998</v>
      </c>
      <c r="F15" s="12">
        <v>0.23641907593549999</v>
      </c>
      <c r="G15" s="12">
        <v>0.26936965089839998</v>
      </c>
      <c r="H15" s="12">
        <v>0.16635984175640001</v>
      </c>
      <c r="I15" s="12">
        <v>0.35254807392929999</v>
      </c>
      <c r="J15" s="12">
        <v>0.1298525938849</v>
      </c>
      <c r="K15" s="12">
        <v>0.12722976839389999</v>
      </c>
      <c r="L15" s="12">
        <v>0.12535826317750001</v>
      </c>
      <c r="M15" s="12">
        <v>0.12791872437089999</v>
      </c>
      <c r="N15" s="12">
        <v>0.22431225028740001</v>
      </c>
      <c r="O15" s="12">
        <v>0</v>
      </c>
      <c r="P15" s="12">
        <v>0</v>
      </c>
      <c r="Q15" s="12">
        <v>0</v>
      </c>
      <c r="R15" s="12">
        <v>1</v>
      </c>
      <c r="S15" s="12">
        <v>0</v>
      </c>
      <c r="T15" s="12">
        <v>0</v>
      </c>
      <c r="U15" s="12">
        <v>0</v>
      </c>
      <c r="V15" s="12">
        <v>0.1553054954293</v>
      </c>
      <c r="W15" s="12">
        <v>0.1397055624596</v>
      </c>
      <c r="X15" s="12">
        <v>0.41162316801929999</v>
      </c>
      <c r="Y15" s="12">
        <v>0.1412656719689</v>
      </c>
      <c r="Z15" s="12">
        <v>0</v>
      </c>
      <c r="AA15" s="12">
        <v>0.55981751593970008</v>
      </c>
      <c r="AB15" s="12">
        <v>0.1535550078648</v>
      </c>
      <c r="AC15" s="12">
        <v>0.30958010863239999</v>
      </c>
      <c r="AD15" s="12">
        <v>0.21991473798280001</v>
      </c>
      <c r="AE15" s="12">
        <v>0.24877672683909999</v>
      </c>
      <c r="AF15" s="12">
        <v>0.1236418490491</v>
      </c>
      <c r="AG15" s="12">
        <v>0.1245619040947</v>
      </c>
      <c r="AH15" s="12">
        <v>0</v>
      </c>
      <c r="AI15" s="12">
        <v>0.39848739167719999</v>
      </c>
      <c r="AJ15" s="12">
        <v>0.1821074436365</v>
      </c>
      <c r="AK15" s="12">
        <v>0.35365330667330003</v>
      </c>
      <c r="AL15" s="8"/>
    </row>
    <row r="16" spans="1:38" x14ac:dyDescent="0.2">
      <c r="A16" s="20"/>
      <c r="B16" s="20"/>
      <c r="C16" s="13">
        <v>227</v>
      </c>
      <c r="D16" s="13">
        <v>42</v>
      </c>
      <c r="E16" s="13">
        <v>66</v>
      </c>
      <c r="F16" s="13">
        <v>59</v>
      </c>
      <c r="G16" s="13">
        <v>60</v>
      </c>
      <c r="H16" s="13">
        <v>15</v>
      </c>
      <c r="I16" s="13">
        <v>43</v>
      </c>
      <c r="J16" s="13">
        <v>24</v>
      </c>
      <c r="K16" s="13">
        <v>31</v>
      </c>
      <c r="L16" s="13">
        <v>38</v>
      </c>
      <c r="M16" s="13">
        <v>58</v>
      </c>
      <c r="N16" s="13">
        <v>98</v>
      </c>
      <c r="O16" s="13">
        <v>0</v>
      </c>
      <c r="P16" s="13">
        <v>0</v>
      </c>
      <c r="Q16" s="13">
        <v>0</v>
      </c>
      <c r="R16" s="13">
        <v>227</v>
      </c>
      <c r="S16" s="13">
        <v>0</v>
      </c>
      <c r="T16" s="13">
        <v>0</v>
      </c>
      <c r="U16" s="13">
        <v>0</v>
      </c>
      <c r="V16" s="13">
        <v>29</v>
      </c>
      <c r="W16" s="13">
        <v>43</v>
      </c>
      <c r="X16" s="13">
        <v>60</v>
      </c>
      <c r="Y16" s="13">
        <v>20</v>
      </c>
      <c r="Z16" s="13">
        <v>0</v>
      </c>
      <c r="AA16" s="13">
        <v>6</v>
      </c>
      <c r="AB16" s="13">
        <v>62</v>
      </c>
      <c r="AC16" s="13">
        <v>22</v>
      </c>
      <c r="AD16" s="13">
        <v>5</v>
      </c>
      <c r="AE16" s="13">
        <v>10</v>
      </c>
      <c r="AF16" s="13">
        <v>8</v>
      </c>
      <c r="AG16" s="13">
        <v>2</v>
      </c>
      <c r="AH16" s="13">
        <v>0</v>
      </c>
      <c r="AI16" s="13">
        <v>3</v>
      </c>
      <c r="AJ16" s="13">
        <v>1</v>
      </c>
      <c r="AK16" s="13">
        <v>114</v>
      </c>
      <c r="AL16" s="8"/>
    </row>
    <row r="17" spans="1:38" x14ac:dyDescent="0.2">
      <c r="A17" s="20"/>
      <c r="B17" s="20"/>
      <c r="C17" s="14" t="s">
        <v>83</v>
      </c>
      <c r="D17" s="14"/>
      <c r="E17" s="14"/>
      <c r="F17" s="14"/>
      <c r="G17" s="14"/>
      <c r="H17" s="14"/>
      <c r="I17" s="15" t="s">
        <v>161</v>
      </c>
      <c r="J17" s="14"/>
      <c r="K17" s="14"/>
      <c r="L17" s="14"/>
      <c r="M17" s="14"/>
      <c r="N17" s="15" t="s">
        <v>85</v>
      </c>
      <c r="O17" s="14"/>
      <c r="P17" s="14"/>
      <c r="Q17" s="14"/>
      <c r="R17" s="15" t="s">
        <v>354</v>
      </c>
      <c r="S17" s="14"/>
      <c r="T17" s="14"/>
      <c r="U17" s="14"/>
      <c r="V17" s="14"/>
      <c r="W17" s="15" t="s">
        <v>111</v>
      </c>
      <c r="X17" s="15" t="s">
        <v>355</v>
      </c>
      <c r="Y17" s="14"/>
      <c r="Z17" s="14"/>
      <c r="AA17" s="15" t="s">
        <v>356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5" t="s">
        <v>113</v>
      </c>
      <c r="AL17" s="8"/>
    </row>
    <row r="18" spans="1:38" x14ac:dyDescent="0.2">
      <c r="A18" s="22"/>
      <c r="B18" s="19" t="s">
        <v>62</v>
      </c>
      <c r="C18" s="12">
        <v>0.12104806452609999</v>
      </c>
      <c r="D18" s="12">
        <v>0.16687775397400001</v>
      </c>
      <c r="E18" s="12">
        <v>0.1020770920109</v>
      </c>
      <c r="F18" s="12">
        <v>0.10592479653679999</v>
      </c>
      <c r="G18" s="12">
        <v>0.1193127482699</v>
      </c>
      <c r="H18" s="12">
        <v>0.16934116172960001</v>
      </c>
      <c r="I18" s="12">
        <v>0.14611501927769999</v>
      </c>
      <c r="J18" s="12">
        <v>9.6791157450299994E-2</v>
      </c>
      <c r="K18" s="12">
        <v>7.9589603391929997E-2</v>
      </c>
      <c r="L18" s="12">
        <v>0.129842494783</v>
      </c>
      <c r="M18" s="12">
        <v>0.1633534903992</v>
      </c>
      <c r="N18" s="12">
        <v>0.1009326363556</v>
      </c>
      <c r="O18" s="12">
        <v>0</v>
      </c>
      <c r="P18" s="12">
        <v>0</v>
      </c>
      <c r="Q18" s="12">
        <v>0</v>
      </c>
      <c r="R18" s="12">
        <v>0</v>
      </c>
      <c r="S18" s="12">
        <v>1</v>
      </c>
      <c r="T18" s="12">
        <v>0</v>
      </c>
      <c r="U18" s="12">
        <v>0</v>
      </c>
      <c r="V18" s="12">
        <v>5.6507389363930002E-3</v>
      </c>
      <c r="W18" s="12">
        <v>1.085415647561E-2</v>
      </c>
      <c r="X18" s="12">
        <v>0.14885684354299999</v>
      </c>
      <c r="Y18" s="12">
        <v>0.40187901975989998</v>
      </c>
      <c r="Z18" s="12">
        <v>0.2358807234052</v>
      </c>
      <c r="AA18" s="12">
        <v>0</v>
      </c>
      <c r="AB18" s="12">
        <v>8.7457659287399986E-2</v>
      </c>
      <c r="AC18" s="12">
        <v>4.7159207422950003E-2</v>
      </c>
      <c r="AD18" s="12">
        <v>0.246621630255</v>
      </c>
      <c r="AE18" s="12">
        <v>0.13380945885039999</v>
      </c>
      <c r="AF18" s="12">
        <v>0.18231764902610001</v>
      </c>
      <c r="AG18" s="12">
        <v>0.1221548842001</v>
      </c>
      <c r="AH18" s="12">
        <v>0</v>
      </c>
      <c r="AI18" s="12">
        <v>9.5688420771449997E-2</v>
      </c>
      <c r="AJ18" s="12">
        <v>0</v>
      </c>
      <c r="AK18" s="12">
        <v>0.17933003531319999</v>
      </c>
      <c r="AL18" s="8"/>
    </row>
    <row r="19" spans="1:38" x14ac:dyDescent="0.2">
      <c r="A19" s="20"/>
      <c r="B19" s="20"/>
      <c r="C19" s="13">
        <v>111</v>
      </c>
      <c r="D19" s="13">
        <v>27</v>
      </c>
      <c r="E19" s="13">
        <v>29</v>
      </c>
      <c r="F19" s="13">
        <v>24</v>
      </c>
      <c r="G19" s="13">
        <v>31</v>
      </c>
      <c r="H19" s="13">
        <v>13</v>
      </c>
      <c r="I19" s="13">
        <v>19</v>
      </c>
      <c r="J19" s="13">
        <v>15</v>
      </c>
      <c r="K19" s="13">
        <v>20</v>
      </c>
      <c r="L19" s="13">
        <v>39</v>
      </c>
      <c r="M19" s="13">
        <v>53</v>
      </c>
      <c r="N19" s="13">
        <v>56</v>
      </c>
      <c r="O19" s="13">
        <v>0</v>
      </c>
      <c r="P19" s="13">
        <v>0</v>
      </c>
      <c r="Q19" s="13">
        <v>0</v>
      </c>
      <c r="R19" s="13">
        <v>0</v>
      </c>
      <c r="S19" s="13">
        <v>111</v>
      </c>
      <c r="T19" s="13">
        <v>0</v>
      </c>
      <c r="U19" s="13">
        <v>0</v>
      </c>
      <c r="V19" s="13">
        <v>1</v>
      </c>
      <c r="W19" s="13">
        <v>4</v>
      </c>
      <c r="X19" s="13">
        <v>30</v>
      </c>
      <c r="Y19" s="13">
        <v>64</v>
      </c>
      <c r="Z19" s="13">
        <v>12</v>
      </c>
      <c r="AA19" s="13">
        <v>0</v>
      </c>
      <c r="AB19" s="13">
        <v>26</v>
      </c>
      <c r="AC19" s="13">
        <v>8</v>
      </c>
      <c r="AD19" s="13">
        <v>5</v>
      </c>
      <c r="AE19" s="13">
        <v>3</v>
      </c>
      <c r="AF19" s="13">
        <v>13</v>
      </c>
      <c r="AG19" s="13">
        <v>3</v>
      </c>
      <c r="AH19" s="13">
        <v>0</v>
      </c>
      <c r="AI19" s="13">
        <v>2</v>
      </c>
      <c r="AJ19" s="13">
        <v>0</v>
      </c>
      <c r="AK19" s="13">
        <v>51</v>
      </c>
      <c r="AL19" s="8"/>
    </row>
    <row r="20" spans="1:38" x14ac:dyDescent="0.2">
      <c r="A20" s="20"/>
      <c r="B20" s="20"/>
      <c r="C20" s="14" t="s">
        <v>83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 t="s">
        <v>357</v>
      </c>
      <c r="T20" s="14"/>
      <c r="U20" s="14"/>
      <c r="V20" s="14"/>
      <c r="W20" s="14"/>
      <c r="X20" s="15" t="s">
        <v>100</v>
      </c>
      <c r="Y20" s="15" t="s">
        <v>114</v>
      </c>
      <c r="Z20" s="15" t="s">
        <v>100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8"/>
    </row>
    <row r="21" spans="1:38" x14ac:dyDescent="0.2">
      <c r="A21" s="22"/>
      <c r="B21" s="19" t="s">
        <v>63</v>
      </c>
      <c r="C21" s="12">
        <v>4.5618351822049999E-2</v>
      </c>
      <c r="D21" s="12">
        <v>5.8997869993740001E-2</v>
      </c>
      <c r="E21" s="12">
        <v>7.1892278439510002E-2</v>
      </c>
      <c r="F21" s="12">
        <v>2.243435438583E-2</v>
      </c>
      <c r="G21" s="12">
        <v>2.8660082332820001E-2</v>
      </c>
      <c r="H21" s="12">
        <v>6.8491599914559997E-2</v>
      </c>
      <c r="I21" s="12">
        <v>7.8321958255519991E-2</v>
      </c>
      <c r="J21" s="12">
        <v>2.0977963129130001E-2</v>
      </c>
      <c r="K21" s="12">
        <v>3.1395979155420001E-2</v>
      </c>
      <c r="L21" s="12">
        <v>4.2595377593739998E-2</v>
      </c>
      <c r="M21" s="12">
        <v>5.856011458325E-2</v>
      </c>
      <c r="N21" s="12">
        <v>4.1815552554469997E-2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1</v>
      </c>
      <c r="U21" s="12">
        <v>0</v>
      </c>
      <c r="V21" s="12">
        <v>0</v>
      </c>
      <c r="W21" s="12">
        <v>0</v>
      </c>
      <c r="X21" s="12">
        <v>6.1554432721559998E-2</v>
      </c>
      <c r="Y21" s="12">
        <v>0.16784059365000001</v>
      </c>
      <c r="Z21" s="12">
        <v>5.0974625191319997E-2</v>
      </c>
      <c r="AA21" s="12">
        <v>6.5525470693990007E-2</v>
      </c>
      <c r="AB21" s="12">
        <v>4.1114460471050003E-2</v>
      </c>
      <c r="AC21" s="12">
        <v>1.406635382088E-2</v>
      </c>
      <c r="AD21" s="12">
        <v>0</v>
      </c>
      <c r="AE21" s="12">
        <v>0</v>
      </c>
      <c r="AF21" s="12">
        <v>8.1311826125330007E-3</v>
      </c>
      <c r="AG21" s="12">
        <v>3.4467458686679997E-2</v>
      </c>
      <c r="AH21" s="12">
        <v>0</v>
      </c>
      <c r="AI21" s="12">
        <v>5.5212598653509998E-2</v>
      </c>
      <c r="AJ21" s="12">
        <v>0</v>
      </c>
      <c r="AK21" s="12">
        <v>7.9193744789579995E-2</v>
      </c>
      <c r="AL21" s="8"/>
    </row>
    <row r="22" spans="1:38" x14ac:dyDescent="0.2">
      <c r="A22" s="20"/>
      <c r="B22" s="20"/>
      <c r="C22" s="13">
        <v>34</v>
      </c>
      <c r="D22" s="13">
        <v>10</v>
      </c>
      <c r="E22" s="13">
        <v>11</v>
      </c>
      <c r="F22" s="13">
        <v>6</v>
      </c>
      <c r="G22" s="13">
        <v>7</v>
      </c>
      <c r="H22" s="13">
        <v>6</v>
      </c>
      <c r="I22" s="13">
        <v>6</v>
      </c>
      <c r="J22" s="13">
        <v>5</v>
      </c>
      <c r="K22" s="13">
        <v>8</v>
      </c>
      <c r="L22" s="13">
        <v>9</v>
      </c>
      <c r="M22" s="13">
        <v>22</v>
      </c>
      <c r="N22" s="13">
        <v>12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34</v>
      </c>
      <c r="U22" s="13">
        <v>0</v>
      </c>
      <c r="V22" s="13">
        <v>0</v>
      </c>
      <c r="W22" s="13">
        <v>0</v>
      </c>
      <c r="X22" s="13">
        <v>4</v>
      </c>
      <c r="Y22" s="13">
        <v>26</v>
      </c>
      <c r="Z22" s="13">
        <v>3</v>
      </c>
      <c r="AA22" s="13">
        <v>1</v>
      </c>
      <c r="AB22" s="13">
        <v>12</v>
      </c>
      <c r="AC22" s="13">
        <v>4</v>
      </c>
      <c r="AD22" s="13">
        <v>0</v>
      </c>
      <c r="AE22" s="13">
        <v>0</v>
      </c>
      <c r="AF22" s="13">
        <v>1</v>
      </c>
      <c r="AG22" s="13">
        <v>1</v>
      </c>
      <c r="AH22" s="13">
        <v>0</v>
      </c>
      <c r="AI22" s="13">
        <v>1</v>
      </c>
      <c r="AJ22" s="13">
        <v>0</v>
      </c>
      <c r="AK22" s="13">
        <v>15</v>
      </c>
      <c r="AL22" s="8"/>
    </row>
    <row r="23" spans="1:38" x14ac:dyDescent="0.2">
      <c r="A23" s="20"/>
      <c r="B23" s="20"/>
      <c r="C23" s="14" t="s">
        <v>83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5" t="s">
        <v>358</v>
      </c>
      <c r="U23" s="14"/>
      <c r="V23" s="14"/>
      <c r="W23" s="14"/>
      <c r="X23" s="14"/>
      <c r="Y23" s="15" t="s">
        <v>100</v>
      </c>
      <c r="Z23" s="14"/>
      <c r="AA23" s="15" t="s">
        <v>100</v>
      </c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8"/>
    </row>
    <row r="24" spans="1:38" x14ac:dyDescent="0.2">
      <c r="A24" s="22"/>
      <c r="B24" s="19" t="s">
        <v>64</v>
      </c>
      <c r="C24" s="12">
        <v>0.12187228795960001</v>
      </c>
      <c r="D24" s="12">
        <v>5.2535419182989998E-2</v>
      </c>
      <c r="E24" s="12">
        <v>0.16610316565290001</v>
      </c>
      <c r="F24" s="12">
        <v>9.6717531412100002E-2</v>
      </c>
      <c r="G24" s="12">
        <v>0.15206375900499999</v>
      </c>
      <c r="H24" s="12">
        <v>0.16083847213229999</v>
      </c>
      <c r="I24" s="12">
        <v>7.9967083101720002E-2</v>
      </c>
      <c r="J24" s="12">
        <v>0.1621312820178</v>
      </c>
      <c r="K24" s="12">
        <v>0.1194176014991</v>
      </c>
      <c r="L24" s="12">
        <v>0.14124307495380001</v>
      </c>
      <c r="M24" s="12">
        <v>0.1642850625441</v>
      </c>
      <c r="N24" s="12">
        <v>0.1017023441288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1</v>
      </c>
      <c r="V24" s="12">
        <v>6.2993742553690002E-3</v>
      </c>
      <c r="W24" s="12">
        <v>1.2703989605490001E-2</v>
      </c>
      <c r="X24" s="12">
        <v>6.1756023542669999E-2</v>
      </c>
      <c r="Y24" s="12">
        <v>0.26011787200219999</v>
      </c>
      <c r="Z24" s="12">
        <v>0.71314465140349992</v>
      </c>
      <c r="AA24" s="12">
        <v>3.1977673023210001E-2</v>
      </c>
      <c r="AB24" s="12">
        <v>1.539974619565E-2</v>
      </c>
      <c r="AC24" s="12">
        <v>0.1362974651535</v>
      </c>
      <c r="AD24" s="12">
        <v>0.26316473100389998</v>
      </c>
      <c r="AE24" s="12">
        <v>0.1368978247422</v>
      </c>
      <c r="AF24" s="12">
        <v>0.19249766955549999</v>
      </c>
      <c r="AG24" s="12">
        <v>0.1609221876119</v>
      </c>
      <c r="AH24" s="12">
        <v>0.87852667723779998</v>
      </c>
      <c r="AI24" s="12">
        <v>0.3876528476262</v>
      </c>
      <c r="AJ24" s="12">
        <v>0.50591974322290001</v>
      </c>
      <c r="AK24" s="12">
        <v>0.20208892942449999</v>
      </c>
      <c r="AL24" s="8"/>
    </row>
    <row r="25" spans="1:38" x14ac:dyDescent="0.2">
      <c r="A25" s="20"/>
      <c r="B25" s="20"/>
      <c r="C25" s="13">
        <v>130</v>
      </c>
      <c r="D25" s="13">
        <v>17</v>
      </c>
      <c r="E25" s="13">
        <v>47</v>
      </c>
      <c r="F25" s="13">
        <v>22</v>
      </c>
      <c r="G25" s="13">
        <v>44</v>
      </c>
      <c r="H25" s="13">
        <v>22</v>
      </c>
      <c r="I25" s="13">
        <v>19</v>
      </c>
      <c r="J25" s="13">
        <v>21</v>
      </c>
      <c r="K25" s="13">
        <v>25</v>
      </c>
      <c r="L25" s="13">
        <v>41</v>
      </c>
      <c r="M25" s="13">
        <v>75</v>
      </c>
      <c r="N25" s="13">
        <v>54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130</v>
      </c>
      <c r="V25" s="13">
        <v>2</v>
      </c>
      <c r="W25" s="13">
        <v>4</v>
      </c>
      <c r="X25" s="13">
        <v>12</v>
      </c>
      <c r="Y25" s="13">
        <v>55</v>
      </c>
      <c r="Z25" s="13">
        <v>56</v>
      </c>
      <c r="AA25" s="13">
        <v>1</v>
      </c>
      <c r="AB25" s="13">
        <v>10</v>
      </c>
      <c r="AC25" s="13">
        <v>15</v>
      </c>
      <c r="AD25" s="13">
        <v>5</v>
      </c>
      <c r="AE25" s="13">
        <v>7</v>
      </c>
      <c r="AF25" s="13">
        <v>13</v>
      </c>
      <c r="AG25" s="13">
        <v>4</v>
      </c>
      <c r="AH25" s="13">
        <v>3</v>
      </c>
      <c r="AI25" s="13">
        <v>6</v>
      </c>
      <c r="AJ25" s="13">
        <v>3</v>
      </c>
      <c r="AK25" s="13">
        <v>64</v>
      </c>
      <c r="AL25" s="8"/>
    </row>
    <row r="26" spans="1:38" x14ac:dyDescent="0.2">
      <c r="A26" s="20"/>
      <c r="B26" s="20"/>
      <c r="C26" s="14" t="s">
        <v>83</v>
      </c>
      <c r="D26" s="14"/>
      <c r="E26" s="15" t="s">
        <v>85</v>
      </c>
      <c r="F26" s="14"/>
      <c r="G26" s="15" t="s">
        <v>85</v>
      </c>
      <c r="H26" s="14"/>
      <c r="I26" s="14"/>
      <c r="J26" s="14"/>
      <c r="K26" s="14"/>
      <c r="L26" s="14"/>
      <c r="M26" s="15" t="s">
        <v>95</v>
      </c>
      <c r="N26" s="14"/>
      <c r="O26" s="14"/>
      <c r="P26" s="14"/>
      <c r="Q26" s="14"/>
      <c r="R26" s="14"/>
      <c r="S26" s="14"/>
      <c r="T26" s="14"/>
      <c r="U26" s="15" t="s">
        <v>359</v>
      </c>
      <c r="V26" s="14"/>
      <c r="W26" s="14"/>
      <c r="X26" s="15" t="s">
        <v>85</v>
      </c>
      <c r="Y26" s="15" t="s">
        <v>114</v>
      </c>
      <c r="Z26" s="15" t="s">
        <v>347</v>
      </c>
      <c r="AA26" s="14"/>
      <c r="AB26" s="14"/>
      <c r="AC26" s="15" t="s">
        <v>113</v>
      </c>
      <c r="AD26" s="15" t="s">
        <v>113</v>
      </c>
      <c r="AE26" s="15" t="s">
        <v>113</v>
      </c>
      <c r="AF26" s="15" t="s">
        <v>113</v>
      </c>
      <c r="AG26" s="15" t="s">
        <v>113</v>
      </c>
      <c r="AH26" s="15" t="s">
        <v>360</v>
      </c>
      <c r="AI26" s="15" t="s">
        <v>113</v>
      </c>
      <c r="AJ26" s="15" t="s">
        <v>113</v>
      </c>
      <c r="AK26" s="15" t="s">
        <v>113</v>
      </c>
      <c r="AL26" s="8"/>
    </row>
    <row r="27" spans="1:38" x14ac:dyDescent="0.2">
      <c r="A27" s="22"/>
      <c r="B27" s="19" t="s">
        <v>29</v>
      </c>
      <c r="C27" s="12">
        <v>1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  <c r="AF27" s="12">
        <v>1</v>
      </c>
      <c r="AG27" s="12">
        <v>1</v>
      </c>
      <c r="AH27" s="12">
        <v>1</v>
      </c>
      <c r="AI27" s="12">
        <v>1</v>
      </c>
      <c r="AJ27" s="12">
        <v>1</v>
      </c>
      <c r="AK27" s="12">
        <v>1</v>
      </c>
      <c r="AL27" s="8"/>
    </row>
    <row r="28" spans="1:38" x14ac:dyDescent="0.2">
      <c r="A28" s="20"/>
      <c r="B28" s="20"/>
      <c r="C28" s="13">
        <v>979</v>
      </c>
      <c r="D28" s="13">
        <v>203</v>
      </c>
      <c r="E28" s="13">
        <v>276</v>
      </c>
      <c r="F28" s="13">
        <v>239</v>
      </c>
      <c r="G28" s="13">
        <v>261</v>
      </c>
      <c r="H28" s="13">
        <v>92</v>
      </c>
      <c r="I28" s="13">
        <v>146</v>
      </c>
      <c r="J28" s="13">
        <v>142</v>
      </c>
      <c r="K28" s="13">
        <v>198</v>
      </c>
      <c r="L28" s="13">
        <v>297</v>
      </c>
      <c r="M28" s="13">
        <v>385</v>
      </c>
      <c r="N28" s="13">
        <v>516</v>
      </c>
      <c r="O28" s="13">
        <v>249</v>
      </c>
      <c r="P28" s="13">
        <v>103</v>
      </c>
      <c r="Q28" s="13">
        <v>125</v>
      </c>
      <c r="R28" s="13">
        <v>227</v>
      </c>
      <c r="S28" s="13">
        <v>111</v>
      </c>
      <c r="T28" s="13">
        <v>34</v>
      </c>
      <c r="U28" s="13">
        <v>130</v>
      </c>
      <c r="V28" s="13">
        <v>242</v>
      </c>
      <c r="W28" s="13">
        <v>261</v>
      </c>
      <c r="X28" s="13">
        <v>149</v>
      </c>
      <c r="Y28" s="13">
        <v>174</v>
      </c>
      <c r="Z28" s="13">
        <v>71</v>
      </c>
      <c r="AA28" s="13">
        <v>13</v>
      </c>
      <c r="AB28" s="13">
        <v>401</v>
      </c>
      <c r="AC28" s="13">
        <v>104</v>
      </c>
      <c r="AD28" s="13">
        <v>19</v>
      </c>
      <c r="AE28" s="13">
        <v>45</v>
      </c>
      <c r="AF28" s="13">
        <v>61</v>
      </c>
      <c r="AG28" s="13">
        <v>19</v>
      </c>
      <c r="AH28" s="13">
        <v>4</v>
      </c>
      <c r="AI28" s="13">
        <v>13</v>
      </c>
      <c r="AJ28" s="13">
        <v>5</v>
      </c>
      <c r="AK28" s="13">
        <v>308</v>
      </c>
      <c r="AL28" s="8"/>
    </row>
    <row r="29" spans="1:38" x14ac:dyDescent="0.2">
      <c r="A29" s="20"/>
      <c r="B29" s="20"/>
      <c r="C29" s="14" t="s">
        <v>83</v>
      </c>
      <c r="D29" s="14" t="s">
        <v>83</v>
      </c>
      <c r="E29" s="14" t="s">
        <v>83</v>
      </c>
      <c r="F29" s="14" t="s">
        <v>83</v>
      </c>
      <c r="G29" s="14" t="s">
        <v>83</v>
      </c>
      <c r="H29" s="14" t="s">
        <v>83</v>
      </c>
      <c r="I29" s="14" t="s">
        <v>83</v>
      </c>
      <c r="J29" s="14" t="s">
        <v>83</v>
      </c>
      <c r="K29" s="14" t="s">
        <v>83</v>
      </c>
      <c r="L29" s="14" t="s">
        <v>83</v>
      </c>
      <c r="M29" s="14" t="s">
        <v>83</v>
      </c>
      <c r="N29" s="14" t="s">
        <v>83</v>
      </c>
      <c r="O29" s="14" t="s">
        <v>83</v>
      </c>
      <c r="P29" s="14" t="s">
        <v>83</v>
      </c>
      <c r="Q29" s="14" t="s">
        <v>83</v>
      </c>
      <c r="R29" s="14" t="s">
        <v>83</v>
      </c>
      <c r="S29" s="14" t="s">
        <v>83</v>
      </c>
      <c r="T29" s="14" t="s">
        <v>83</v>
      </c>
      <c r="U29" s="14" t="s">
        <v>83</v>
      </c>
      <c r="V29" s="14" t="s">
        <v>83</v>
      </c>
      <c r="W29" s="14" t="s">
        <v>83</v>
      </c>
      <c r="X29" s="14" t="s">
        <v>83</v>
      </c>
      <c r="Y29" s="14" t="s">
        <v>83</v>
      </c>
      <c r="Z29" s="14" t="s">
        <v>83</v>
      </c>
      <c r="AA29" s="14" t="s">
        <v>83</v>
      </c>
      <c r="AB29" s="14" t="s">
        <v>83</v>
      </c>
      <c r="AC29" s="14" t="s">
        <v>83</v>
      </c>
      <c r="AD29" s="14" t="s">
        <v>83</v>
      </c>
      <c r="AE29" s="14" t="s">
        <v>83</v>
      </c>
      <c r="AF29" s="14" t="s">
        <v>83</v>
      </c>
      <c r="AG29" s="14" t="s">
        <v>83</v>
      </c>
      <c r="AH29" s="14" t="s">
        <v>83</v>
      </c>
      <c r="AI29" s="14" t="s">
        <v>83</v>
      </c>
      <c r="AJ29" s="14" t="s">
        <v>83</v>
      </c>
      <c r="AK29" s="14" t="s">
        <v>83</v>
      </c>
      <c r="AL29" s="8"/>
    </row>
    <row r="30" spans="1:38" x14ac:dyDescent="0.2">
      <c r="A30" s="16" t="s">
        <v>361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8" x14ac:dyDescent="0.2">
      <c r="A31" s="18" t="s">
        <v>103</v>
      </c>
    </row>
  </sheetData>
  <mergeCells count="18">
    <mergeCell ref="B24:B26"/>
    <mergeCell ref="B27:B29"/>
    <mergeCell ref="A6:A29"/>
    <mergeCell ref="B9:B11"/>
    <mergeCell ref="B12:B14"/>
    <mergeCell ref="B15:B17"/>
    <mergeCell ref="B18:B20"/>
    <mergeCell ref="B21:B23"/>
    <mergeCell ref="AB3:AK3"/>
    <mergeCell ref="AI2:AK2"/>
    <mergeCell ref="A2:C2"/>
    <mergeCell ref="A3:B5"/>
    <mergeCell ref="B6:B8"/>
    <mergeCell ref="D3:G3"/>
    <mergeCell ref="H3:L3"/>
    <mergeCell ref="M3:N3"/>
    <mergeCell ref="O3:U3"/>
    <mergeCell ref="V3:AA3"/>
  </mergeCells>
  <hyperlinks>
    <hyperlink ref="A1" location="'TOC'!A1:A1" display="Back to TOC" xr:uid="{00000000-0004-0000-1F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6"/>
  <sheetViews>
    <sheetView workbookViewId="0">
      <pane xSplit="2" ySplit="5" topLeftCell="C6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baseColWidth="10" defaultColWidth="8.83203125" defaultRowHeight="15" x14ac:dyDescent="0.2"/>
  <cols>
    <col min="1" max="1" width="50" style="2" bestFit="1" customWidth="1"/>
    <col min="2" max="2" width="25" style="2" bestFit="1" customWidth="1"/>
    <col min="3" max="37" width="12.6640625" style="2" customWidth="1"/>
  </cols>
  <sheetData>
    <row r="1" spans="1:38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8"/>
    </row>
    <row r="2" spans="1:38" ht="36" customHeight="1" x14ac:dyDescent="0.2">
      <c r="A2" s="26" t="s">
        <v>27</v>
      </c>
      <c r="B2" s="24"/>
      <c r="C2" s="2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8"/>
    </row>
    <row r="3" spans="1:38" ht="37" customHeight="1" x14ac:dyDescent="0.2">
      <c r="A3" s="27"/>
      <c r="B3" s="24"/>
      <c r="C3" s="11" t="s">
        <v>29</v>
      </c>
      <c r="D3" s="23" t="s">
        <v>30</v>
      </c>
      <c r="E3" s="24"/>
      <c r="F3" s="24"/>
      <c r="G3" s="24"/>
      <c r="H3" s="23" t="s">
        <v>31</v>
      </c>
      <c r="I3" s="24"/>
      <c r="J3" s="24"/>
      <c r="K3" s="24"/>
      <c r="L3" s="24"/>
      <c r="M3" s="23" t="s">
        <v>32</v>
      </c>
      <c r="N3" s="24"/>
      <c r="O3" s="23" t="s">
        <v>33</v>
      </c>
      <c r="P3" s="24"/>
      <c r="Q3" s="24"/>
      <c r="R3" s="24"/>
      <c r="S3" s="24"/>
      <c r="T3" s="24"/>
      <c r="U3" s="24"/>
      <c r="V3" s="23" t="s">
        <v>34</v>
      </c>
      <c r="W3" s="24"/>
      <c r="X3" s="24"/>
      <c r="Y3" s="24"/>
      <c r="Z3" s="24"/>
      <c r="AA3" s="24"/>
      <c r="AB3" s="23" t="s">
        <v>35</v>
      </c>
      <c r="AC3" s="24"/>
      <c r="AD3" s="24"/>
      <c r="AE3" s="24"/>
      <c r="AF3" s="24"/>
      <c r="AG3" s="24"/>
      <c r="AH3" s="24"/>
      <c r="AI3" s="24"/>
      <c r="AJ3" s="24"/>
      <c r="AK3" s="24"/>
      <c r="AL3" s="8"/>
    </row>
    <row r="4" spans="1:38" ht="16" customHeight="1" x14ac:dyDescent="0.2">
      <c r="A4" s="20"/>
      <c r="B4" s="24"/>
      <c r="C4" s="9" t="s">
        <v>36</v>
      </c>
      <c r="D4" s="9" t="s">
        <v>36</v>
      </c>
      <c r="E4" s="9" t="s">
        <v>37</v>
      </c>
      <c r="F4" s="9" t="s">
        <v>38</v>
      </c>
      <c r="G4" s="9" t="s">
        <v>39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36</v>
      </c>
      <c r="N4" s="9" t="s">
        <v>37</v>
      </c>
      <c r="O4" s="9" t="s">
        <v>36</v>
      </c>
      <c r="P4" s="9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36</v>
      </c>
      <c r="W4" s="9" t="s">
        <v>37</v>
      </c>
      <c r="X4" s="9" t="s">
        <v>38</v>
      </c>
      <c r="Y4" s="9" t="s">
        <v>39</v>
      </c>
      <c r="Z4" s="9" t="s">
        <v>40</v>
      </c>
      <c r="AA4" s="9" t="s">
        <v>41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9" t="s">
        <v>41</v>
      </c>
      <c r="AH4" s="9" t="s">
        <v>42</v>
      </c>
      <c r="AI4" s="9" t="s">
        <v>43</v>
      </c>
      <c r="AJ4" s="9" t="s">
        <v>44</v>
      </c>
      <c r="AK4" s="9" t="s">
        <v>45</v>
      </c>
      <c r="AL4" s="8"/>
    </row>
    <row r="5" spans="1:38" ht="25" x14ac:dyDescent="0.2">
      <c r="A5" s="20"/>
      <c r="B5" s="24"/>
      <c r="C5" s="11" t="s">
        <v>46</v>
      </c>
      <c r="D5" s="11" t="s">
        <v>47</v>
      </c>
      <c r="E5" s="11" t="s">
        <v>48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11" t="s">
        <v>55</v>
      </c>
      <c r="M5" s="11" t="s">
        <v>56</v>
      </c>
      <c r="N5" s="11" t="s">
        <v>57</v>
      </c>
      <c r="O5" s="11" t="s">
        <v>58</v>
      </c>
      <c r="P5" s="11" t="s">
        <v>59</v>
      </c>
      <c r="Q5" s="11" t="s">
        <v>60</v>
      </c>
      <c r="R5" s="11" t="s">
        <v>61</v>
      </c>
      <c r="S5" s="11" t="s">
        <v>62</v>
      </c>
      <c r="T5" s="11" t="s">
        <v>63</v>
      </c>
      <c r="U5" s="11" t="s">
        <v>64</v>
      </c>
      <c r="V5" s="11" t="s">
        <v>65</v>
      </c>
      <c r="W5" s="11" t="s">
        <v>66</v>
      </c>
      <c r="X5" s="11" t="s">
        <v>67</v>
      </c>
      <c r="Y5" s="11" t="s">
        <v>68</v>
      </c>
      <c r="Z5" s="11" t="s">
        <v>69</v>
      </c>
      <c r="AA5" s="11" t="s">
        <v>70</v>
      </c>
      <c r="AB5" s="11" t="s">
        <v>71</v>
      </c>
      <c r="AC5" s="11" t="s">
        <v>72</v>
      </c>
      <c r="AD5" s="11" t="s">
        <v>73</v>
      </c>
      <c r="AE5" s="11" t="s">
        <v>74</v>
      </c>
      <c r="AF5" s="11" t="s">
        <v>75</v>
      </c>
      <c r="AG5" s="11" t="s">
        <v>76</v>
      </c>
      <c r="AH5" s="11" t="s">
        <v>77</v>
      </c>
      <c r="AI5" s="11" t="s">
        <v>78</v>
      </c>
      <c r="AJ5" s="11" t="s">
        <v>79</v>
      </c>
      <c r="AK5" s="11" t="s">
        <v>80</v>
      </c>
      <c r="AL5" s="8"/>
    </row>
    <row r="6" spans="1:38" x14ac:dyDescent="0.2">
      <c r="A6" s="21" t="s">
        <v>81</v>
      </c>
      <c r="B6" s="19" t="s">
        <v>82</v>
      </c>
      <c r="C6" s="12">
        <v>0.36233887637649997</v>
      </c>
      <c r="D6" s="12">
        <v>0.3276455113949</v>
      </c>
      <c r="E6" s="12">
        <v>0.37977677031090001</v>
      </c>
      <c r="F6" s="12">
        <v>0.37609776923260002</v>
      </c>
      <c r="G6" s="12">
        <v>0.35847464557870001</v>
      </c>
      <c r="H6" s="12">
        <v>0.26722081826490002</v>
      </c>
      <c r="I6" s="12">
        <v>0.26829971694179999</v>
      </c>
      <c r="J6" s="12">
        <v>0.41986450803359998</v>
      </c>
      <c r="K6" s="12">
        <v>0.52903008769850002</v>
      </c>
      <c r="L6" s="12">
        <v>0.36093637933189998</v>
      </c>
      <c r="M6" s="12">
        <v>0.29336467644690001</v>
      </c>
      <c r="N6" s="12">
        <v>0.4196823351549</v>
      </c>
      <c r="O6" s="12">
        <v>0.6869564821934</v>
      </c>
      <c r="P6" s="12">
        <v>0.37576571412319998</v>
      </c>
      <c r="Q6" s="12">
        <v>0.57564453095750001</v>
      </c>
      <c r="R6" s="12">
        <v>0.30590944196219999</v>
      </c>
      <c r="S6" s="12">
        <v>6.2672815286809999E-2</v>
      </c>
      <c r="T6" s="12">
        <v>4.00819280901E-2</v>
      </c>
      <c r="U6" s="12">
        <v>3.6919158212219999E-2</v>
      </c>
      <c r="V6" s="12">
        <v>0.67576491137939998</v>
      </c>
      <c r="W6" s="12">
        <v>0.4990961575674</v>
      </c>
      <c r="X6" s="12">
        <v>0.1968647401702</v>
      </c>
      <c r="Y6" s="12">
        <v>4.2598801307669999E-2</v>
      </c>
      <c r="Z6" s="12">
        <v>7.7899852760810004E-2</v>
      </c>
      <c r="AA6" s="12">
        <v>0.32704837627110001</v>
      </c>
      <c r="AB6" s="12">
        <v>0.4361533769832</v>
      </c>
      <c r="AC6" s="12">
        <v>0.34450458167780001</v>
      </c>
      <c r="AD6" s="12">
        <v>0.27425900118449997</v>
      </c>
      <c r="AE6" s="12">
        <v>0.46702570069080002</v>
      </c>
      <c r="AF6" s="12">
        <v>0.40082086699250002</v>
      </c>
      <c r="AG6" s="12">
        <v>0.49640692172220002</v>
      </c>
      <c r="AH6" s="12">
        <v>0.22268813161379999</v>
      </c>
      <c r="AI6" s="12">
        <v>0.11092964551080001</v>
      </c>
      <c r="AJ6" s="12">
        <v>0.49408025677709999</v>
      </c>
      <c r="AK6" s="12">
        <v>0.26214839910049997</v>
      </c>
      <c r="AL6" s="8"/>
    </row>
    <row r="7" spans="1:38" x14ac:dyDescent="0.2">
      <c r="A7" s="20"/>
      <c r="B7" s="20"/>
      <c r="C7" s="13">
        <v>378</v>
      </c>
      <c r="D7" s="13">
        <v>78</v>
      </c>
      <c r="E7" s="13">
        <v>113</v>
      </c>
      <c r="F7" s="13">
        <v>89</v>
      </c>
      <c r="G7" s="13">
        <v>98</v>
      </c>
      <c r="H7" s="13">
        <v>26</v>
      </c>
      <c r="I7" s="13">
        <v>46</v>
      </c>
      <c r="J7" s="13">
        <v>59</v>
      </c>
      <c r="K7" s="13">
        <v>93</v>
      </c>
      <c r="L7" s="13">
        <v>111</v>
      </c>
      <c r="M7" s="13">
        <v>111</v>
      </c>
      <c r="N7" s="13">
        <v>237</v>
      </c>
      <c r="O7" s="13">
        <v>178</v>
      </c>
      <c r="P7" s="13">
        <v>40</v>
      </c>
      <c r="Q7" s="13">
        <v>71</v>
      </c>
      <c r="R7" s="13">
        <v>74</v>
      </c>
      <c r="S7" s="13">
        <v>7</v>
      </c>
      <c r="T7" s="13">
        <v>2</v>
      </c>
      <c r="U7" s="13">
        <v>6</v>
      </c>
      <c r="V7" s="13">
        <v>178</v>
      </c>
      <c r="W7" s="13">
        <v>124</v>
      </c>
      <c r="X7" s="13">
        <v>32</v>
      </c>
      <c r="Y7" s="13">
        <v>8</v>
      </c>
      <c r="Z7" s="13">
        <v>7</v>
      </c>
      <c r="AA7" s="13">
        <v>4</v>
      </c>
      <c r="AB7" s="13">
        <v>183</v>
      </c>
      <c r="AC7" s="13">
        <v>43</v>
      </c>
      <c r="AD7" s="13">
        <v>4</v>
      </c>
      <c r="AE7" s="13">
        <v>23</v>
      </c>
      <c r="AF7" s="13">
        <v>20</v>
      </c>
      <c r="AG7" s="13">
        <v>9</v>
      </c>
      <c r="AH7" s="13">
        <v>2</v>
      </c>
      <c r="AI7" s="13">
        <v>3</v>
      </c>
      <c r="AJ7" s="13">
        <v>2</v>
      </c>
      <c r="AK7" s="13">
        <v>89</v>
      </c>
      <c r="AL7" s="8"/>
    </row>
    <row r="8" spans="1:38" x14ac:dyDescent="0.2">
      <c r="A8" s="20"/>
      <c r="B8" s="20"/>
      <c r="C8" s="14" t="s">
        <v>83</v>
      </c>
      <c r="D8" s="14"/>
      <c r="E8" s="14"/>
      <c r="F8" s="14"/>
      <c r="G8" s="14"/>
      <c r="H8" s="14"/>
      <c r="I8" s="14"/>
      <c r="J8" s="14"/>
      <c r="K8" s="15" t="s">
        <v>84</v>
      </c>
      <c r="L8" s="14"/>
      <c r="M8" s="14"/>
      <c r="N8" s="15" t="s">
        <v>85</v>
      </c>
      <c r="O8" s="15" t="s">
        <v>86</v>
      </c>
      <c r="P8" s="15" t="s">
        <v>87</v>
      </c>
      <c r="Q8" s="15" t="s">
        <v>88</v>
      </c>
      <c r="R8" s="15" t="s">
        <v>89</v>
      </c>
      <c r="S8" s="14"/>
      <c r="T8" s="14"/>
      <c r="U8" s="14"/>
      <c r="V8" s="15" t="s">
        <v>90</v>
      </c>
      <c r="W8" s="15" t="s">
        <v>90</v>
      </c>
      <c r="X8" s="15" t="s">
        <v>91</v>
      </c>
      <c r="Y8" s="14"/>
      <c r="Z8" s="14"/>
      <c r="AA8" s="15" t="s">
        <v>91</v>
      </c>
      <c r="AB8" s="15" t="s">
        <v>92</v>
      </c>
      <c r="AC8" s="14"/>
      <c r="AD8" s="14"/>
      <c r="AE8" s="14"/>
      <c r="AF8" s="14"/>
      <c r="AG8" s="14"/>
      <c r="AH8" s="14"/>
      <c r="AI8" s="14"/>
      <c r="AJ8" s="14"/>
      <c r="AK8" s="14"/>
      <c r="AL8" s="8"/>
    </row>
    <row r="9" spans="1:38" x14ac:dyDescent="0.2">
      <c r="A9" s="22"/>
      <c r="B9" s="19" t="s">
        <v>93</v>
      </c>
      <c r="C9" s="12">
        <v>0.63766112362350003</v>
      </c>
      <c r="D9" s="12">
        <v>0.67235448860510005</v>
      </c>
      <c r="E9" s="12">
        <v>0.62022322968909993</v>
      </c>
      <c r="F9" s="12">
        <v>0.62390223076740003</v>
      </c>
      <c r="G9" s="12">
        <v>0.64152535442129999</v>
      </c>
      <c r="H9" s="12">
        <v>0.73277918173510004</v>
      </c>
      <c r="I9" s="12">
        <v>0.73170028305820001</v>
      </c>
      <c r="J9" s="12">
        <v>0.58013549196640002</v>
      </c>
      <c r="K9" s="12">
        <v>0.47096991230149998</v>
      </c>
      <c r="L9" s="12">
        <v>0.63906362066809996</v>
      </c>
      <c r="M9" s="12">
        <v>0.70663532355309999</v>
      </c>
      <c r="N9" s="12">
        <v>0.58031766484510006</v>
      </c>
      <c r="O9" s="12">
        <v>0.3130435178066</v>
      </c>
      <c r="P9" s="12">
        <v>0.62423428587679997</v>
      </c>
      <c r="Q9" s="12">
        <v>0.42435546904249999</v>
      </c>
      <c r="R9" s="12">
        <v>0.69409055803780006</v>
      </c>
      <c r="S9" s="12">
        <v>0.93732718471319998</v>
      </c>
      <c r="T9" s="12">
        <v>0.95991807190989997</v>
      </c>
      <c r="U9" s="12">
        <v>0.96308084178780007</v>
      </c>
      <c r="V9" s="12">
        <v>0.32423508862060002</v>
      </c>
      <c r="W9" s="12">
        <v>0.5009038424326</v>
      </c>
      <c r="X9" s="12">
        <v>0.80313525982979994</v>
      </c>
      <c r="Y9" s="12">
        <v>0.9574011986923</v>
      </c>
      <c r="Z9" s="12">
        <v>0.92210014723919997</v>
      </c>
      <c r="AA9" s="12">
        <v>0.67295162372890005</v>
      </c>
      <c r="AB9" s="12">
        <v>0.5638466230168</v>
      </c>
      <c r="AC9" s="12">
        <v>0.65549541832220004</v>
      </c>
      <c r="AD9" s="12">
        <v>0.72574099881550003</v>
      </c>
      <c r="AE9" s="12">
        <v>0.53297429930920004</v>
      </c>
      <c r="AF9" s="12">
        <v>0.59917913300750003</v>
      </c>
      <c r="AG9" s="12">
        <v>0.50359307827779998</v>
      </c>
      <c r="AH9" s="12">
        <v>0.77731186838620003</v>
      </c>
      <c r="AI9" s="12">
        <v>0.88907035448920002</v>
      </c>
      <c r="AJ9" s="12">
        <v>0.50591974322290001</v>
      </c>
      <c r="AK9" s="12">
        <v>0.73785160089949997</v>
      </c>
      <c r="AL9" s="8"/>
    </row>
    <row r="10" spans="1:38" x14ac:dyDescent="0.2">
      <c r="A10" s="20"/>
      <c r="B10" s="20"/>
      <c r="C10" s="13">
        <v>593</v>
      </c>
      <c r="D10" s="13">
        <v>124</v>
      </c>
      <c r="E10" s="13">
        <v>159</v>
      </c>
      <c r="F10" s="13">
        <v>148</v>
      </c>
      <c r="G10" s="13">
        <v>162</v>
      </c>
      <c r="H10" s="13">
        <v>66</v>
      </c>
      <c r="I10" s="13">
        <v>99</v>
      </c>
      <c r="J10" s="13">
        <v>83</v>
      </c>
      <c r="K10" s="13">
        <v>104</v>
      </c>
      <c r="L10" s="13">
        <v>181</v>
      </c>
      <c r="M10" s="13">
        <v>270</v>
      </c>
      <c r="N10" s="13">
        <v>276</v>
      </c>
      <c r="O10" s="13">
        <v>67</v>
      </c>
      <c r="P10" s="13">
        <v>63</v>
      </c>
      <c r="Q10" s="13">
        <v>54</v>
      </c>
      <c r="R10" s="13">
        <v>151</v>
      </c>
      <c r="S10" s="13">
        <v>103</v>
      </c>
      <c r="T10" s="13">
        <v>32</v>
      </c>
      <c r="U10" s="13">
        <v>123</v>
      </c>
      <c r="V10" s="13">
        <v>61</v>
      </c>
      <c r="W10" s="13">
        <v>136</v>
      </c>
      <c r="X10" s="13">
        <v>117</v>
      </c>
      <c r="Y10" s="13">
        <v>164</v>
      </c>
      <c r="Z10" s="13">
        <v>63</v>
      </c>
      <c r="AA10" s="13">
        <v>9</v>
      </c>
      <c r="AB10" s="13">
        <v>215</v>
      </c>
      <c r="AC10" s="13">
        <v>61</v>
      </c>
      <c r="AD10" s="13">
        <v>15</v>
      </c>
      <c r="AE10" s="13">
        <v>22</v>
      </c>
      <c r="AF10" s="13">
        <v>39</v>
      </c>
      <c r="AG10" s="13">
        <v>10</v>
      </c>
      <c r="AH10" s="13">
        <v>2</v>
      </c>
      <c r="AI10" s="13">
        <v>10</v>
      </c>
      <c r="AJ10" s="13">
        <v>3</v>
      </c>
      <c r="AK10" s="13">
        <v>216</v>
      </c>
      <c r="AL10" s="8"/>
    </row>
    <row r="11" spans="1:38" x14ac:dyDescent="0.2">
      <c r="A11" s="20"/>
      <c r="B11" s="20"/>
      <c r="C11" s="14" t="s">
        <v>83</v>
      </c>
      <c r="D11" s="14"/>
      <c r="E11" s="14"/>
      <c r="F11" s="14"/>
      <c r="G11" s="14"/>
      <c r="H11" s="15" t="s">
        <v>91</v>
      </c>
      <c r="I11" s="15" t="s">
        <v>94</v>
      </c>
      <c r="J11" s="14"/>
      <c r="K11" s="14"/>
      <c r="L11" s="15" t="s">
        <v>91</v>
      </c>
      <c r="M11" s="15" t="s">
        <v>95</v>
      </c>
      <c r="N11" s="14"/>
      <c r="O11" s="14"/>
      <c r="P11" s="15" t="s">
        <v>85</v>
      </c>
      <c r="Q11" s="14"/>
      <c r="R11" s="15" t="s">
        <v>96</v>
      </c>
      <c r="S11" s="15" t="s">
        <v>97</v>
      </c>
      <c r="T11" s="15" t="s">
        <v>98</v>
      </c>
      <c r="U11" s="15" t="s">
        <v>99</v>
      </c>
      <c r="V11" s="14"/>
      <c r="W11" s="14"/>
      <c r="X11" s="15" t="s">
        <v>100</v>
      </c>
      <c r="Y11" s="15" t="s">
        <v>101</v>
      </c>
      <c r="Z11" s="15" t="s">
        <v>100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5" t="s">
        <v>85</v>
      </c>
      <c r="AL11" s="8"/>
    </row>
    <row r="12" spans="1:38" x14ac:dyDescent="0.2">
      <c r="A12" s="22"/>
      <c r="B12" s="19" t="s">
        <v>29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  <c r="AF12" s="12">
        <v>1</v>
      </c>
      <c r="AG12" s="12">
        <v>1</v>
      </c>
      <c r="AH12" s="12">
        <v>1</v>
      </c>
      <c r="AI12" s="12">
        <v>1</v>
      </c>
      <c r="AJ12" s="12">
        <v>1</v>
      </c>
      <c r="AK12" s="12">
        <v>1</v>
      </c>
      <c r="AL12" s="8"/>
    </row>
    <row r="13" spans="1:38" x14ac:dyDescent="0.2">
      <c r="A13" s="20"/>
      <c r="B13" s="20"/>
      <c r="C13" s="13">
        <v>971</v>
      </c>
      <c r="D13" s="13">
        <v>202</v>
      </c>
      <c r="E13" s="13">
        <v>272</v>
      </c>
      <c r="F13" s="13">
        <v>237</v>
      </c>
      <c r="G13" s="13">
        <v>260</v>
      </c>
      <c r="H13" s="13">
        <v>92</v>
      </c>
      <c r="I13" s="13">
        <v>145</v>
      </c>
      <c r="J13" s="13">
        <v>142</v>
      </c>
      <c r="K13" s="13">
        <v>197</v>
      </c>
      <c r="L13" s="13">
        <v>292</v>
      </c>
      <c r="M13" s="13">
        <v>381</v>
      </c>
      <c r="N13" s="13">
        <v>513</v>
      </c>
      <c r="O13" s="13">
        <v>245</v>
      </c>
      <c r="P13" s="13">
        <v>103</v>
      </c>
      <c r="Q13" s="13">
        <v>125</v>
      </c>
      <c r="R13" s="13">
        <v>225</v>
      </c>
      <c r="S13" s="13">
        <v>110</v>
      </c>
      <c r="T13" s="13">
        <v>34</v>
      </c>
      <c r="U13" s="13">
        <v>129</v>
      </c>
      <c r="V13" s="13">
        <v>239</v>
      </c>
      <c r="W13" s="13">
        <v>260</v>
      </c>
      <c r="X13" s="13">
        <v>149</v>
      </c>
      <c r="Y13" s="13">
        <v>172</v>
      </c>
      <c r="Z13" s="13">
        <v>70</v>
      </c>
      <c r="AA13" s="13">
        <v>13</v>
      </c>
      <c r="AB13" s="13">
        <v>398</v>
      </c>
      <c r="AC13" s="13">
        <v>104</v>
      </c>
      <c r="AD13" s="13">
        <v>19</v>
      </c>
      <c r="AE13" s="13">
        <v>45</v>
      </c>
      <c r="AF13" s="13">
        <v>59</v>
      </c>
      <c r="AG13" s="13">
        <v>19</v>
      </c>
      <c r="AH13" s="13">
        <v>4</v>
      </c>
      <c r="AI13" s="13">
        <v>13</v>
      </c>
      <c r="AJ13" s="13">
        <v>5</v>
      </c>
      <c r="AK13" s="13">
        <v>305</v>
      </c>
      <c r="AL13" s="8"/>
    </row>
    <row r="14" spans="1:38" x14ac:dyDescent="0.2">
      <c r="A14" s="20"/>
      <c r="B14" s="20"/>
      <c r="C14" s="14" t="s">
        <v>83</v>
      </c>
      <c r="D14" s="14" t="s">
        <v>83</v>
      </c>
      <c r="E14" s="14" t="s">
        <v>83</v>
      </c>
      <c r="F14" s="14" t="s">
        <v>83</v>
      </c>
      <c r="G14" s="14" t="s">
        <v>83</v>
      </c>
      <c r="H14" s="14" t="s">
        <v>83</v>
      </c>
      <c r="I14" s="14" t="s">
        <v>83</v>
      </c>
      <c r="J14" s="14" t="s">
        <v>83</v>
      </c>
      <c r="K14" s="14" t="s">
        <v>83</v>
      </c>
      <c r="L14" s="14" t="s">
        <v>83</v>
      </c>
      <c r="M14" s="14" t="s">
        <v>83</v>
      </c>
      <c r="N14" s="14" t="s">
        <v>83</v>
      </c>
      <c r="O14" s="14" t="s">
        <v>83</v>
      </c>
      <c r="P14" s="14" t="s">
        <v>83</v>
      </c>
      <c r="Q14" s="14" t="s">
        <v>83</v>
      </c>
      <c r="R14" s="14" t="s">
        <v>83</v>
      </c>
      <c r="S14" s="14" t="s">
        <v>83</v>
      </c>
      <c r="T14" s="14" t="s">
        <v>83</v>
      </c>
      <c r="U14" s="14" t="s">
        <v>83</v>
      </c>
      <c r="V14" s="14" t="s">
        <v>83</v>
      </c>
      <c r="W14" s="14" t="s">
        <v>83</v>
      </c>
      <c r="X14" s="14" t="s">
        <v>83</v>
      </c>
      <c r="Y14" s="14" t="s">
        <v>83</v>
      </c>
      <c r="Z14" s="14" t="s">
        <v>83</v>
      </c>
      <c r="AA14" s="14" t="s">
        <v>83</v>
      </c>
      <c r="AB14" s="14" t="s">
        <v>83</v>
      </c>
      <c r="AC14" s="14" t="s">
        <v>83</v>
      </c>
      <c r="AD14" s="14" t="s">
        <v>83</v>
      </c>
      <c r="AE14" s="14" t="s">
        <v>83</v>
      </c>
      <c r="AF14" s="14" t="s">
        <v>83</v>
      </c>
      <c r="AG14" s="14" t="s">
        <v>83</v>
      </c>
      <c r="AH14" s="14" t="s">
        <v>83</v>
      </c>
      <c r="AI14" s="14" t="s">
        <v>83</v>
      </c>
      <c r="AJ14" s="14" t="s">
        <v>83</v>
      </c>
      <c r="AK14" s="14" t="s">
        <v>83</v>
      </c>
      <c r="AL14" s="8"/>
    </row>
    <row r="15" spans="1:38" x14ac:dyDescent="0.2">
      <c r="A15" s="16" t="s">
        <v>102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8" x14ac:dyDescent="0.2">
      <c r="A16" s="18" t="s">
        <v>103</v>
      </c>
    </row>
  </sheetData>
  <mergeCells count="13">
    <mergeCell ref="B9:B11"/>
    <mergeCell ref="B12:B14"/>
    <mergeCell ref="A6:A14"/>
    <mergeCell ref="AB3:AK3"/>
    <mergeCell ref="AI2:AK2"/>
    <mergeCell ref="A2:C2"/>
    <mergeCell ref="A3:B5"/>
    <mergeCell ref="B6:B8"/>
    <mergeCell ref="D3:G3"/>
    <mergeCell ref="H3:L3"/>
    <mergeCell ref="M3:N3"/>
    <mergeCell ref="O3:U3"/>
    <mergeCell ref="V3:AA3"/>
  </mergeCells>
  <hyperlinks>
    <hyperlink ref="A1" location="'TOC'!A1:A1" display="Back to TOC" xr:uid="{00000000-0004-0000-0100-000000000000}"/>
  </hyperlinks>
  <pageMargins left="0.7" right="0.7" top="0.75" bottom="0.75" header="0.3" footer="0.3"/>
  <pageSetup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L40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3" sqref="A3:B5"/>
    </sheetView>
  </sheetViews>
  <sheetFormatPr baseColWidth="10" defaultColWidth="8.83203125" defaultRowHeight="15" x14ac:dyDescent="0.2"/>
  <cols>
    <col min="1" max="1" width="50" style="2" bestFit="1" customWidth="1"/>
    <col min="2" max="2" width="25" style="2" bestFit="1" customWidth="1"/>
    <col min="3" max="37" width="12.6640625" style="2" customWidth="1"/>
  </cols>
  <sheetData>
    <row r="1" spans="1:38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8"/>
    </row>
    <row r="2" spans="1:38" ht="36" customHeight="1" x14ac:dyDescent="0.2">
      <c r="A2" s="26" t="s">
        <v>394</v>
      </c>
      <c r="B2" s="24"/>
      <c r="C2" s="2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8"/>
    </row>
    <row r="3" spans="1:38" ht="37" customHeight="1" x14ac:dyDescent="0.2">
      <c r="A3" s="27"/>
      <c r="B3" s="24"/>
      <c r="C3" s="11" t="s">
        <v>29</v>
      </c>
      <c r="D3" s="23" t="s">
        <v>30</v>
      </c>
      <c r="E3" s="24"/>
      <c r="F3" s="24"/>
      <c r="G3" s="24"/>
      <c r="H3" s="23" t="s">
        <v>31</v>
      </c>
      <c r="I3" s="24"/>
      <c r="J3" s="24"/>
      <c r="K3" s="24"/>
      <c r="L3" s="24"/>
      <c r="M3" s="23" t="s">
        <v>32</v>
      </c>
      <c r="N3" s="24"/>
      <c r="O3" s="23" t="s">
        <v>33</v>
      </c>
      <c r="P3" s="24"/>
      <c r="Q3" s="24"/>
      <c r="R3" s="24"/>
      <c r="S3" s="24"/>
      <c r="T3" s="24"/>
      <c r="U3" s="24"/>
      <c r="V3" s="23" t="s">
        <v>34</v>
      </c>
      <c r="W3" s="24"/>
      <c r="X3" s="24"/>
      <c r="Y3" s="24"/>
      <c r="Z3" s="24"/>
      <c r="AA3" s="24"/>
      <c r="AB3" s="23" t="s">
        <v>35</v>
      </c>
      <c r="AC3" s="24"/>
      <c r="AD3" s="24"/>
      <c r="AE3" s="24"/>
      <c r="AF3" s="24"/>
      <c r="AG3" s="24"/>
      <c r="AH3" s="24"/>
      <c r="AI3" s="24"/>
      <c r="AJ3" s="24"/>
      <c r="AK3" s="24"/>
      <c r="AL3" s="8"/>
    </row>
    <row r="4" spans="1:38" ht="16" customHeight="1" x14ac:dyDescent="0.2">
      <c r="A4" s="20"/>
      <c r="B4" s="24"/>
      <c r="C4" s="9" t="s">
        <v>36</v>
      </c>
      <c r="D4" s="9" t="s">
        <v>36</v>
      </c>
      <c r="E4" s="9" t="s">
        <v>37</v>
      </c>
      <c r="F4" s="9" t="s">
        <v>38</v>
      </c>
      <c r="G4" s="9" t="s">
        <v>39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36</v>
      </c>
      <c r="N4" s="9" t="s">
        <v>37</v>
      </c>
      <c r="O4" s="9" t="s">
        <v>36</v>
      </c>
      <c r="P4" s="9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36</v>
      </c>
      <c r="W4" s="9" t="s">
        <v>37</v>
      </c>
      <c r="X4" s="9" t="s">
        <v>38</v>
      </c>
      <c r="Y4" s="9" t="s">
        <v>39</v>
      </c>
      <c r="Z4" s="9" t="s">
        <v>40</v>
      </c>
      <c r="AA4" s="9" t="s">
        <v>41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9" t="s">
        <v>41</v>
      </c>
      <c r="AH4" s="9" t="s">
        <v>42</v>
      </c>
      <c r="AI4" s="9" t="s">
        <v>43</v>
      </c>
      <c r="AJ4" s="9" t="s">
        <v>44</v>
      </c>
      <c r="AK4" s="9" t="s">
        <v>45</v>
      </c>
      <c r="AL4" s="8"/>
    </row>
    <row r="5" spans="1:38" ht="25" x14ac:dyDescent="0.2">
      <c r="A5" s="20"/>
      <c r="B5" s="24"/>
      <c r="C5" s="11" t="s">
        <v>46</v>
      </c>
      <c r="D5" s="11" t="s">
        <v>47</v>
      </c>
      <c r="E5" s="11" t="s">
        <v>48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11" t="s">
        <v>55</v>
      </c>
      <c r="M5" s="11" t="s">
        <v>56</v>
      </c>
      <c r="N5" s="11" t="s">
        <v>57</v>
      </c>
      <c r="O5" s="11" t="s">
        <v>58</v>
      </c>
      <c r="P5" s="11" t="s">
        <v>59</v>
      </c>
      <c r="Q5" s="11" t="s">
        <v>60</v>
      </c>
      <c r="R5" s="11" t="s">
        <v>61</v>
      </c>
      <c r="S5" s="11" t="s">
        <v>62</v>
      </c>
      <c r="T5" s="11" t="s">
        <v>63</v>
      </c>
      <c r="U5" s="11" t="s">
        <v>64</v>
      </c>
      <c r="V5" s="11" t="s">
        <v>65</v>
      </c>
      <c r="W5" s="11" t="s">
        <v>66</v>
      </c>
      <c r="X5" s="11" t="s">
        <v>67</v>
      </c>
      <c r="Y5" s="11" t="s">
        <v>68</v>
      </c>
      <c r="Z5" s="11" t="s">
        <v>69</v>
      </c>
      <c r="AA5" s="11" t="s">
        <v>70</v>
      </c>
      <c r="AB5" s="11" t="s">
        <v>71</v>
      </c>
      <c r="AC5" s="11" t="s">
        <v>72</v>
      </c>
      <c r="AD5" s="11" t="s">
        <v>73</v>
      </c>
      <c r="AE5" s="11" t="s">
        <v>74</v>
      </c>
      <c r="AF5" s="11" t="s">
        <v>75</v>
      </c>
      <c r="AG5" s="11" t="s">
        <v>76</v>
      </c>
      <c r="AH5" s="11" t="s">
        <v>77</v>
      </c>
      <c r="AI5" s="11" t="s">
        <v>78</v>
      </c>
      <c r="AJ5" s="11" t="s">
        <v>79</v>
      </c>
      <c r="AK5" s="11" t="s">
        <v>80</v>
      </c>
      <c r="AL5" s="8"/>
    </row>
    <row r="6" spans="1:38" x14ac:dyDescent="0.2">
      <c r="A6" s="21" t="s">
        <v>362</v>
      </c>
      <c r="B6" s="19" t="s">
        <v>71</v>
      </c>
      <c r="C6" s="12">
        <v>0.42178007503359999</v>
      </c>
      <c r="D6" s="12">
        <v>0.4567688115015</v>
      </c>
      <c r="E6" s="12">
        <v>0.28015827110340003</v>
      </c>
      <c r="F6" s="12">
        <v>0.57385764948539997</v>
      </c>
      <c r="G6" s="12">
        <v>0.40505935249289998</v>
      </c>
      <c r="H6" s="12">
        <v>0.53840763730139996</v>
      </c>
      <c r="I6" s="12">
        <v>0.41405652098680001</v>
      </c>
      <c r="J6" s="12">
        <v>0.4023519824674</v>
      </c>
      <c r="K6" s="12">
        <v>0.47214200390900002</v>
      </c>
      <c r="L6" s="12">
        <v>0.43660435471890002</v>
      </c>
      <c r="M6" s="12">
        <v>0.45663591648640001</v>
      </c>
      <c r="N6" s="12">
        <v>0.45469442336369997</v>
      </c>
      <c r="O6" s="12">
        <v>0.58545796000479999</v>
      </c>
      <c r="P6" s="12">
        <v>0.70780645892460003</v>
      </c>
      <c r="Q6" s="12">
        <v>0.6380081048431</v>
      </c>
      <c r="R6" s="12">
        <v>0.27016705676800001</v>
      </c>
      <c r="S6" s="12">
        <v>0.30473761179850001</v>
      </c>
      <c r="T6" s="12">
        <v>0.38013780704060002</v>
      </c>
      <c r="U6" s="12">
        <v>5.329600530722E-2</v>
      </c>
      <c r="V6" s="12">
        <v>0.52288572248240006</v>
      </c>
      <c r="W6" s="12">
        <v>0.67543073998189995</v>
      </c>
      <c r="X6" s="12">
        <v>0.43005378963050001</v>
      </c>
      <c r="Y6" s="12">
        <v>0.25574548755100002</v>
      </c>
      <c r="Z6" s="12">
        <v>5.3124699760669997E-2</v>
      </c>
      <c r="AA6" s="12">
        <v>0.37279648790879999</v>
      </c>
      <c r="AB6" s="12">
        <v>1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8"/>
    </row>
    <row r="7" spans="1:38" x14ac:dyDescent="0.2">
      <c r="A7" s="20"/>
      <c r="B7" s="20"/>
      <c r="C7" s="13">
        <v>401</v>
      </c>
      <c r="D7" s="13">
        <v>76</v>
      </c>
      <c r="E7" s="13">
        <v>91</v>
      </c>
      <c r="F7" s="13">
        <v>129</v>
      </c>
      <c r="G7" s="13">
        <v>105</v>
      </c>
      <c r="H7" s="13">
        <v>45</v>
      </c>
      <c r="I7" s="13">
        <v>64</v>
      </c>
      <c r="J7" s="13">
        <v>56</v>
      </c>
      <c r="K7" s="13">
        <v>90</v>
      </c>
      <c r="L7" s="13">
        <v>135</v>
      </c>
      <c r="M7" s="13">
        <v>166</v>
      </c>
      <c r="N7" s="13">
        <v>231</v>
      </c>
      <c r="O7" s="13">
        <v>149</v>
      </c>
      <c r="P7" s="13">
        <v>68</v>
      </c>
      <c r="Q7" s="13">
        <v>74</v>
      </c>
      <c r="R7" s="13">
        <v>62</v>
      </c>
      <c r="S7" s="13">
        <v>26</v>
      </c>
      <c r="T7" s="13">
        <v>12</v>
      </c>
      <c r="U7" s="13">
        <v>10</v>
      </c>
      <c r="V7" s="13">
        <v>140</v>
      </c>
      <c r="W7" s="13">
        <v>162</v>
      </c>
      <c r="X7" s="13">
        <v>53</v>
      </c>
      <c r="Y7" s="13">
        <v>38</v>
      </c>
      <c r="Z7" s="13">
        <v>4</v>
      </c>
      <c r="AA7" s="13">
        <v>4</v>
      </c>
      <c r="AB7" s="13">
        <v>401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8"/>
    </row>
    <row r="8" spans="1:38" x14ac:dyDescent="0.2">
      <c r="A8" s="20"/>
      <c r="B8" s="20"/>
      <c r="C8" s="14" t="s">
        <v>83</v>
      </c>
      <c r="D8" s="15" t="s">
        <v>95</v>
      </c>
      <c r="E8" s="14"/>
      <c r="F8" s="15" t="s">
        <v>363</v>
      </c>
      <c r="G8" s="14"/>
      <c r="H8" s="14"/>
      <c r="I8" s="14"/>
      <c r="J8" s="14"/>
      <c r="K8" s="14"/>
      <c r="L8" s="14"/>
      <c r="M8" s="14"/>
      <c r="N8" s="14"/>
      <c r="O8" s="15" t="s">
        <v>364</v>
      </c>
      <c r="P8" s="15" t="s">
        <v>365</v>
      </c>
      <c r="Q8" s="15" t="s">
        <v>364</v>
      </c>
      <c r="R8" s="15" t="s">
        <v>141</v>
      </c>
      <c r="S8" s="15" t="s">
        <v>141</v>
      </c>
      <c r="T8" s="15" t="s">
        <v>141</v>
      </c>
      <c r="U8" s="14"/>
      <c r="V8" s="15" t="s">
        <v>109</v>
      </c>
      <c r="W8" s="15" t="s">
        <v>110</v>
      </c>
      <c r="X8" s="15" t="s">
        <v>145</v>
      </c>
      <c r="Y8" s="15" t="s">
        <v>111</v>
      </c>
      <c r="Z8" s="14"/>
      <c r="AA8" s="15" t="s">
        <v>111</v>
      </c>
      <c r="AB8" s="15" t="s">
        <v>366</v>
      </c>
      <c r="AC8" s="14"/>
      <c r="AD8" s="14"/>
      <c r="AE8" s="14"/>
      <c r="AF8" s="14"/>
      <c r="AG8" s="14"/>
      <c r="AH8" s="14"/>
      <c r="AI8" s="14"/>
      <c r="AJ8" s="14"/>
      <c r="AK8" s="14"/>
      <c r="AL8" s="8"/>
    </row>
    <row r="9" spans="1:38" x14ac:dyDescent="0.2">
      <c r="A9" s="22"/>
      <c r="B9" s="19" t="s">
        <v>72</v>
      </c>
      <c r="C9" s="12">
        <v>0.1121372654529</v>
      </c>
      <c r="D9" s="12">
        <v>0.1194083291283</v>
      </c>
      <c r="E9" s="12">
        <v>0.1174033095907</v>
      </c>
      <c r="F9" s="12">
        <v>9.9074251851819992E-2</v>
      </c>
      <c r="G9" s="12">
        <v>0.1128758847532</v>
      </c>
      <c r="H9" s="12">
        <v>0.13265111438669999</v>
      </c>
      <c r="I9" s="12">
        <v>0.1251527128979</v>
      </c>
      <c r="J9" s="12">
        <v>0.15310275966590001</v>
      </c>
      <c r="K9" s="12">
        <v>8.2562434709450003E-2</v>
      </c>
      <c r="L9" s="12">
        <v>0.1143311704371</v>
      </c>
      <c r="M9" s="12">
        <v>8.6838364427789999E-2</v>
      </c>
      <c r="N9" s="12">
        <v>0.15237753405410001</v>
      </c>
      <c r="O9" s="12">
        <v>0.13637196281460001</v>
      </c>
      <c r="P9" s="12">
        <v>8.988390674249E-2</v>
      </c>
      <c r="Q9" s="12">
        <v>0.1044556263787</v>
      </c>
      <c r="R9" s="12">
        <v>0.1448122684931</v>
      </c>
      <c r="S9" s="12">
        <v>4.3687642442220002E-2</v>
      </c>
      <c r="T9" s="12">
        <v>3.4577366111770001E-2</v>
      </c>
      <c r="U9" s="12">
        <v>0.12541017557279999</v>
      </c>
      <c r="V9" s="12">
        <v>0.1861494786308</v>
      </c>
      <c r="W9" s="12">
        <v>8.4271725981319989E-2</v>
      </c>
      <c r="X9" s="12">
        <v>0.15660854844659999</v>
      </c>
      <c r="Y9" s="12">
        <v>7.4906667520439993E-2</v>
      </c>
      <c r="Z9" s="12">
        <v>0.1028175385373</v>
      </c>
      <c r="AA9" s="12">
        <v>3.1977673023210001E-2</v>
      </c>
      <c r="AB9" s="12">
        <v>0</v>
      </c>
      <c r="AC9" s="12">
        <v>1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8"/>
    </row>
    <row r="10" spans="1:38" x14ac:dyDescent="0.2">
      <c r="A10" s="20"/>
      <c r="B10" s="20"/>
      <c r="C10" s="13">
        <v>104</v>
      </c>
      <c r="D10" s="13">
        <v>24</v>
      </c>
      <c r="E10" s="13">
        <v>26</v>
      </c>
      <c r="F10" s="13">
        <v>29</v>
      </c>
      <c r="G10" s="13">
        <v>25</v>
      </c>
      <c r="H10" s="13">
        <v>12</v>
      </c>
      <c r="I10" s="13">
        <v>16</v>
      </c>
      <c r="J10" s="13">
        <v>24</v>
      </c>
      <c r="K10" s="13">
        <v>15</v>
      </c>
      <c r="L10" s="13">
        <v>34</v>
      </c>
      <c r="M10" s="13">
        <v>31</v>
      </c>
      <c r="N10" s="13">
        <v>73</v>
      </c>
      <c r="O10" s="13">
        <v>29</v>
      </c>
      <c r="P10" s="13">
        <v>11</v>
      </c>
      <c r="Q10" s="13">
        <v>15</v>
      </c>
      <c r="R10" s="13">
        <v>22</v>
      </c>
      <c r="S10" s="13">
        <v>8</v>
      </c>
      <c r="T10" s="13">
        <v>4</v>
      </c>
      <c r="U10" s="13">
        <v>15</v>
      </c>
      <c r="V10" s="13">
        <v>33</v>
      </c>
      <c r="W10" s="13">
        <v>28</v>
      </c>
      <c r="X10" s="13">
        <v>22</v>
      </c>
      <c r="Y10" s="13">
        <v>13</v>
      </c>
      <c r="Z10" s="13">
        <v>7</v>
      </c>
      <c r="AA10" s="13">
        <v>1</v>
      </c>
      <c r="AB10" s="13">
        <v>0</v>
      </c>
      <c r="AC10" s="13">
        <v>104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8"/>
    </row>
    <row r="11" spans="1:38" x14ac:dyDescent="0.2">
      <c r="A11" s="20"/>
      <c r="B11" s="20"/>
      <c r="C11" s="14" t="s">
        <v>83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 t="s">
        <v>85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5" t="s">
        <v>367</v>
      </c>
      <c r="AD11" s="14"/>
      <c r="AE11" s="14"/>
      <c r="AF11" s="14"/>
      <c r="AG11" s="14"/>
      <c r="AH11" s="14"/>
      <c r="AI11" s="14"/>
      <c r="AJ11" s="14"/>
      <c r="AK11" s="14"/>
      <c r="AL11" s="8"/>
    </row>
    <row r="12" spans="1:38" x14ac:dyDescent="0.2">
      <c r="A12" s="22"/>
      <c r="B12" s="19" t="s">
        <v>73</v>
      </c>
      <c r="C12" s="12">
        <v>1.600765162949E-2</v>
      </c>
      <c r="D12" s="12">
        <v>1.0494787986840001E-2</v>
      </c>
      <c r="E12" s="12">
        <v>1.9469799303450001E-2</v>
      </c>
      <c r="F12" s="12">
        <v>2.3687834865650001E-2</v>
      </c>
      <c r="G12" s="12">
        <v>9.6014542826270005E-3</v>
      </c>
      <c r="H12" s="12">
        <v>4.9951627288309999E-3</v>
      </c>
      <c r="I12" s="12">
        <v>6.6218921027389986E-3</v>
      </c>
      <c r="J12" s="12">
        <v>3.5124349402850003E-2</v>
      </c>
      <c r="K12" s="12">
        <v>2.4588504493240002E-2</v>
      </c>
      <c r="L12" s="12">
        <v>2.0644627841409999E-2</v>
      </c>
      <c r="M12" s="12">
        <v>1.244642475457E-2</v>
      </c>
      <c r="N12" s="12">
        <v>2.1708380000380001E-2</v>
      </c>
      <c r="O12" s="12">
        <v>6.9135907929530008E-3</v>
      </c>
      <c r="P12" s="12">
        <v>2.3551800548379999E-2</v>
      </c>
      <c r="Q12" s="12">
        <v>0</v>
      </c>
      <c r="R12" s="12">
        <v>1.4684673907399999E-2</v>
      </c>
      <c r="S12" s="12">
        <v>3.2613765093040002E-2</v>
      </c>
      <c r="T12" s="12">
        <v>0</v>
      </c>
      <c r="U12" s="12">
        <v>3.4566097064459997E-2</v>
      </c>
      <c r="V12" s="12">
        <v>1.054809690071E-2</v>
      </c>
      <c r="W12" s="12">
        <v>1.9709159485010001E-2</v>
      </c>
      <c r="X12" s="12">
        <v>2.8616122709500001E-2</v>
      </c>
      <c r="Y12" s="12">
        <v>7.3672434287099997E-3</v>
      </c>
      <c r="Z12" s="12">
        <v>3.1561567035400001E-2</v>
      </c>
      <c r="AA12" s="12">
        <v>0</v>
      </c>
      <c r="AB12" s="12">
        <v>0</v>
      </c>
      <c r="AC12" s="12">
        <v>0</v>
      </c>
      <c r="AD12" s="12">
        <v>1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8"/>
    </row>
    <row r="13" spans="1:38" x14ac:dyDescent="0.2">
      <c r="A13" s="20"/>
      <c r="B13" s="20"/>
      <c r="C13" s="13">
        <v>19</v>
      </c>
      <c r="D13" s="13">
        <v>3</v>
      </c>
      <c r="E13" s="13">
        <v>6</v>
      </c>
      <c r="F13" s="13">
        <v>6</v>
      </c>
      <c r="G13" s="13">
        <v>4</v>
      </c>
      <c r="H13" s="13">
        <v>1</v>
      </c>
      <c r="I13" s="13">
        <v>2</v>
      </c>
      <c r="J13" s="13">
        <v>6</v>
      </c>
      <c r="K13" s="13">
        <v>5</v>
      </c>
      <c r="L13" s="13">
        <v>4</v>
      </c>
      <c r="M13" s="13">
        <v>7</v>
      </c>
      <c r="N13" s="13">
        <v>12</v>
      </c>
      <c r="O13" s="13">
        <v>1</v>
      </c>
      <c r="P13" s="13">
        <v>3</v>
      </c>
      <c r="Q13" s="13">
        <v>0</v>
      </c>
      <c r="R13" s="13">
        <v>5</v>
      </c>
      <c r="S13" s="13">
        <v>5</v>
      </c>
      <c r="T13" s="13">
        <v>0</v>
      </c>
      <c r="U13" s="13">
        <v>5</v>
      </c>
      <c r="V13" s="13">
        <v>2</v>
      </c>
      <c r="W13" s="13">
        <v>7</v>
      </c>
      <c r="X13" s="13">
        <v>5</v>
      </c>
      <c r="Y13" s="13">
        <v>2</v>
      </c>
      <c r="Z13" s="13">
        <v>3</v>
      </c>
      <c r="AA13" s="13">
        <v>0</v>
      </c>
      <c r="AB13" s="13">
        <v>0</v>
      </c>
      <c r="AC13" s="13">
        <v>0</v>
      </c>
      <c r="AD13" s="13">
        <v>19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8"/>
    </row>
    <row r="14" spans="1:38" x14ac:dyDescent="0.2">
      <c r="A14" s="20"/>
      <c r="B14" s="20"/>
      <c r="C14" s="14" t="s">
        <v>83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5" t="s">
        <v>368</v>
      </c>
      <c r="AE14" s="14"/>
      <c r="AF14" s="14"/>
      <c r="AG14" s="14"/>
      <c r="AH14" s="14"/>
      <c r="AI14" s="14"/>
      <c r="AJ14" s="14"/>
      <c r="AK14" s="14"/>
      <c r="AL14" s="8"/>
    </row>
    <row r="15" spans="1:38" x14ac:dyDescent="0.2">
      <c r="A15" s="22"/>
      <c r="B15" s="19" t="s">
        <v>74</v>
      </c>
      <c r="C15" s="12">
        <v>4.115654802549E-2</v>
      </c>
      <c r="D15" s="12">
        <v>4.1863506028410012E-2</v>
      </c>
      <c r="E15" s="12">
        <v>4.8445045293919999E-2</v>
      </c>
      <c r="F15" s="12">
        <v>4.4739152619129988E-2</v>
      </c>
      <c r="G15" s="12">
        <v>2.9619071288169999E-2</v>
      </c>
      <c r="H15" s="12">
        <v>2.7843398538130001E-2</v>
      </c>
      <c r="I15" s="12">
        <v>3.9741452332E-2</v>
      </c>
      <c r="J15" s="12">
        <v>1.9431478285119999E-2</v>
      </c>
      <c r="K15" s="12">
        <v>7.0216449369390005E-2</v>
      </c>
      <c r="L15" s="12">
        <v>6.8902765754470005E-2</v>
      </c>
      <c r="M15" s="12">
        <v>5.31530374678E-2</v>
      </c>
      <c r="N15" s="12">
        <v>3.033179467851E-2</v>
      </c>
      <c r="O15" s="12">
        <v>5.5664099853769987E-2</v>
      </c>
      <c r="P15" s="12">
        <v>1.632325617587E-2</v>
      </c>
      <c r="Q15" s="12">
        <v>3.8629160025150003E-2</v>
      </c>
      <c r="R15" s="12">
        <v>4.2710144250009997E-2</v>
      </c>
      <c r="S15" s="12">
        <v>4.5495443822279998E-2</v>
      </c>
      <c r="T15" s="12">
        <v>0</v>
      </c>
      <c r="U15" s="12">
        <v>4.6230705871810003E-2</v>
      </c>
      <c r="V15" s="12">
        <v>6.3507497910450003E-2</v>
      </c>
      <c r="W15" s="12">
        <v>3.4600008511000001E-2</v>
      </c>
      <c r="X15" s="12">
        <v>3.5164954039140002E-2</v>
      </c>
      <c r="Y15" s="12">
        <v>3.5588575269960003E-2</v>
      </c>
      <c r="Z15" s="12">
        <v>5.4506805419910001E-2</v>
      </c>
      <c r="AA15" s="12">
        <v>6.5525470693990007E-2</v>
      </c>
      <c r="AB15" s="12">
        <v>0</v>
      </c>
      <c r="AC15" s="12">
        <v>0</v>
      </c>
      <c r="AD15" s="12">
        <v>0</v>
      </c>
      <c r="AE15" s="12">
        <v>1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8"/>
    </row>
    <row r="16" spans="1:38" x14ac:dyDescent="0.2">
      <c r="A16" s="20"/>
      <c r="B16" s="20"/>
      <c r="C16" s="13">
        <v>45</v>
      </c>
      <c r="D16" s="13">
        <v>14</v>
      </c>
      <c r="E16" s="13">
        <v>14</v>
      </c>
      <c r="F16" s="13">
        <v>7</v>
      </c>
      <c r="G16" s="13">
        <v>10</v>
      </c>
      <c r="H16" s="13">
        <v>2</v>
      </c>
      <c r="I16" s="13">
        <v>4</v>
      </c>
      <c r="J16" s="13">
        <v>5</v>
      </c>
      <c r="K16" s="13">
        <v>12</v>
      </c>
      <c r="L16" s="13">
        <v>21</v>
      </c>
      <c r="M16" s="13">
        <v>25</v>
      </c>
      <c r="N16" s="13">
        <v>19</v>
      </c>
      <c r="O16" s="13">
        <v>16</v>
      </c>
      <c r="P16" s="13">
        <v>2</v>
      </c>
      <c r="Q16" s="13">
        <v>7</v>
      </c>
      <c r="R16" s="13">
        <v>10</v>
      </c>
      <c r="S16" s="13">
        <v>3</v>
      </c>
      <c r="T16" s="13">
        <v>0</v>
      </c>
      <c r="U16" s="13">
        <v>7</v>
      </c>
      <c r="V16" s="13">
        <v>16</v>
      </c>
      <c r="W16" s="13">
        <v>10</v>
      </c>
      <c r="X16" s="13">
        <v>8</v>
      </c>
      <c r="Y16" s="13">
        <v>9</v>
      </c>
      <c r="Z16" s="13">
        <v>1</v>
      </c>
      <c r="AA16" s="13">
        <v>1</v>
      </c>
      <c r="AB16" s="13">
        <v>0</v>
      </c>
      <c r="AC16" s="13">
        <v>0</v>
      </c>
      <c r="AD16" s="13">
        <v>0</v>
      </c>
      <c r="AE16" s="13">
        <v>45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8"/>
    </row>
    <row r="17" spans="1:38" x14ac:dyDescent="0.2">
      <c r="A17" s="20"/>
      <c r="B17" s="20"/>
      <c r="C17" s="14" t="s">
        <v>83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5" t="s">
        <v>369</v>
      </c>
      <c r="AF17" s="14"/>
      <c r="AG17" s="14"/>
      <c r="AH17" s="14"/>
      <c r="AI17" s="14"/>
      <c r="AJ17" s="14"/>
      <c r="AK17" s="14"/>
      <c r="AL17" s="8"/>
    </row>
    <row r="18" spans="1:38" x14ac:dyDescent="0.2">
      <c r="A18" s="22"/>
      <c r="B18" s="19" t="s">
        <v>75</v>
      </c>
      <c r="C18" s="12">
        <v>5.3404464844419998E-2</v>
      </c>
      <c r="D18" s="12">
        <v>5.9605563017939997E-2</v>
      </c>
      <c r="E18" s="12">
        <v>7.0744598009249995E-2</v>
      </c>
      <c r="F18" s="12">
        <v>2.696281313253E-2</v>
      </c>
      <c r="G18" s="12">
        <v>5.445907327887E-2</v>
      </c>
      <c r="H18" s="12">
        <v>4.3743441947409999E-3</v>
      </c>
      <c r="I18" s="12">
        <v>2.343540232289E-2</v>
      </c>
      <c r="J18" s="12">
        <v>9.2916414578510007E-2</v>
      </c>
      <c r="K18" s="12">
        <v>8.4090320396510002E-2</v>
      </c>
      <c r="L18" s="12">
        <v>0.1000116180574</v>
      </c>
      <c r="M18" s="12">
        <v>7.6088338100240002E-2</v>
      </c>
      <c r="N18" s="12">
        <v>4.0091530206949999E-2</v>
      </c>
      <c r="O18" s="12">
        <v>7.081922681545999E-2</v>
      </c>
      <c r="P18" s="12">
        <v>5.131013389354E-2</v>
      </c>
      <c r="Q18" s="12">
        <v>3.0000935959469999E-2</v>
      </c>
      <c r="R18" s="12">
        <v>2.7543898285869998E-2</v>
      </c>
      <c r="S18" s="12">
        <v>8.0435622957330005E-2</v>
      </c>
      <c r="T18" s="12">
        <v>9.5190080007379989E-3</v>
      </c>
      <c r="U18" s="12">
        <v>8.4352523436799998E-2</v>
      </c>
      <c r="V18" s="12">
        <v>5.5256594027479997E-2</v>
      </c>
      <c r="W18" s="12">
        <v>5.1440686214399997E-2</v>
      </c>
      <c r="X18" s="12">
        <v>9.0100443381860004E-2</v>
      </c>
      <c r="Y18" s="12">
        <v>5.1102238203269999E-2</v>
      </c>
      <c r="Z18" s="12">
        <v>3.9776439652219997E-2</v>
      </c>
      <c r="AA18" s="12">
        <v>3.5768014847609997E-2</v>
      </c>
      <c r="AB18" s="12">
        <v>0</v>
      </c>
      <c r="AC18" s="12">
        <v>0</v>
      </c>
      <c r="AD18" s="12">
        <v>0</v>
      </c>
      <c r="AE18" s="12">
        <v>0</v>
      </c>
      <c r="AF18" s="12">
        <v>1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8"/>
    </row>
    <row r="19" spans="1:38" x14ac:dyDescent="0.2">
      <c r="A19" s="20"/>
      <c r="B19" s="20"/>
      <c r="C19" s="13">
        <v>61</v>
      </c>
      <c r="D19" s="13">
        <v>18</v>
      </c>
      <c r="E19" s="13">
        <v>17</v>
      </c>
      <c r="F19" s="13">
        <v>9</v>
      </c>
      <c r="G19" s="13">
        <v>17</v>
      </c>
      <c r="H19" s="13">
        <v>1</v>
      </c>
      <c r="I19" s="13">
        <v>3</v>
      </c>
      <c r="J19" s="13">
        <v>11</v>
      </c>
      <c r="K19" s="13">
        <v>16</v>
      </c>
      <c r="L19" s="13">
        <v>27</v>
      </c>
      <c r="M19" s="13">
        <v>31</v>
      </c>
      <c r="N19" s="13">
        <v>29</v>
      </c>
      <c r="O19" s="13">
        <v>17</v>
      </c>
      <c r="P19" s="13">
        <v>5</v>
      </c>
      <c r="Q19" s="13">
        <v>4</v>
      </c>
      <c r="R19" s="13">
        <v>8</v>
      </c>
      <c r="S19" s="13">
        <v>13</v>
      </c>
      <c r="T19" s="13">
        <v>1</v>
      </c>
      <c r="U19" s="13">
        <v>13</v>
      </c>
      <c r="V19" s="13">
        <v>12</v>
      </c>
      <c r="W19" s="13">
        <v>15</v>
      </c>
      <c r="X19" s="13">
        <v>17</v>
      </c>
      <c r="Y19" s="13">
        <v>12</v>
      </c>
      <c r="Z19" s="13">
        <v>4</v>
      </c>
      <c r="AA19" s="13">
        <v>1</v>
      </c>
      <c r="AB19" s="13">
        <v>0</v>
      </c>
      <c r="AC19" s="13">
        <v>0</v>
      </c>
      <c r="AD19" s="13">
        <v>0</v>
      </c>
      <c r="AE19" s="13">
        <v>0</v>
      </c>
      <c r="AF19" s="13">
        <v>61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8"/>
    </row>
    <row r="20" spans="1:38" x14ac:dyDescent="0.2">
      <c r="A20" s="20"/>
      <c r="B20" s="20"/>
      <c r="C20" s="14" t="s">
        <v>83</v>
      </c>
      <c r="D20" s="14"/>
      <c r="E20" s="14"/>
      <c r="F20" s="14"/>
      <c r="G20" s="14"/>
      <c r="H20" s="14"/>
      <c r="I20" s="14"/>
      <c r="J20" s="15" t="s">
        <v>113</v>
      </c>
      <c r="K20" s="15" t="s">
        <v>113</v>
      </c>
      <c r="L20" s="15" t="s">
        <v>113</v>
      </c>
      <c r="M20" s="15" t="s">
        <v>95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5" t="s">
        <v>370</v>
      </c>
      <c r="AG20" s="14"/>
      <c r="AH20" s="14"/>
      <c r="AI20" s="14"/>
      <c r="AJ20" s="14"/>
      <c r="AK20" s="14"/>
      <c r="AL20" s="8"/>
    </row>
    <row r="21" spans="1:38" x14ac:dyDescent="0.2">
      <c r="A21" s="22"/>
      <c r="B21" s="19" t="s">
        <v>76</v>
      </c>
      <c r="C21" s="12">
        <v>1.540609152135E-2</v>
      </c>
      <c r="D21" s="12">
        <v>1.8989228298209999E-2</v>
      </c>
      <c r="E21" s="12">
        <v>1.5937819883430002E-2</v>
      </c>
      <c r="F21" s="12">
        <v>1.078028544537E-2</v>
      </c>
      <c r="G21" s="12">
        <v>1.6292994723949999E-2</v>
      </c>
      <c r="H21" s="12">
        <v>0</v>
      </c>
      <c r="I21" s="12">
        <v>5.8648426112690001E-3</v>
      </c>
      <c r="J21" s="12">
        <v>4.5108140639070003E-2</v>
      </c>
      <c r="K21" s="12">
        <v>1.607564334646E-2</v>
      </c>
      <c r="L21" s="12">
        <v>2.8723240571430001E-2</v>
      </c>
      <c r="M21" s="12">
        <v>1.6563372692689999E-2</v>
      </c>
      <c r="N21" s="12">
        <v>1.6911877059040001E-2</v>
      </c>
      <c r="O21" s="12">
        <v>1.930122026528E-2</v>
      </c>
      <c r="P21" s="12">
        <v>0</v>
      </c>
      <c r="Q21" s="12">
        <v>3.3436222696709997E-2</v>
      </c>
      <c r="R21" s="12">
        <v>8.0049764594590008E-3</v>
      </c>
      <c r="S21" s="12">
        <v>1.554695924413E-2</v>
      </c>
      <c r="T21" s="12">
        <v>1.1640245686799999E-2</v>
      </c>
      <c r="U21" s="12">
        <v>2.0342458418320001E-2</v>
      </c>
      <c r="V21" s="12">
        <v>1.9990805361890001E-2</v>
      </c>
      <c r="W21" s="12">
        <v>1.262979743626E-2</v>
      </c>
      <c r="X21" s="12">
        <v>2.976810625911E-2</v>
      </c>
      <c r="Y21" s="12">
        <v>1.266359765297E-2</v>
      </c>
      <c r="Z21" s="12">
        <v>6.4257277436979999E-3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1</v>
      </c>
      <c r="AH21" s="12">
        <v>0</v>
      </c>
      <c r="AI21" s="12">
        <v>0</v>
      </c>
      <c r="AJ21" s="12">
        <v>0</v>
      </c>
      <c r="AK21" s="12">
        <v>0</v>
      </c>
      <c r="AL21" s="8"/>
    </row>
    <row r="22" spans="1:38" x14ac:dyDescent="0.2">
      <c r="A22" s="20"/>
      <c r="B22" s="20"/>
      <c r="C22" s="13">
        <v>19</v>
      </c>
      <c r="D22" s="13">
        <v>5</v>
      </c>
      <c r="E22" s="13">
        <v>6</v>
      </c>
      <c r="F22" s="13">
        <v>2</v>
      </c>
      <c r="G22" s="13">
        <v>6</v>
      </c>
      <c r="H22" s="13">
        <v>0</v>
      </c>
      <c r="I22" s="13">
        <v>1</v>
      </c>
      <c r="J22" s="13">
        <v>7</v>
      </c>
      <c r="K22" s="13">
        <v>3</v>
      </c>
      <c r="L22" s="13">
        <v>8</v>
      </c>
      <c r="M22" s="13">
        <v>8</v>
      </c>
      <c r="N22" s="13">
        <v>11</v>
      </c>
      <c r="O22" s="13">
        <v>6</v>
      </c>
      <c r="P22" s="13">
        <v>0</v>
      </c>
      <c r="Q22" s="13">
        <v>3</v>
      </c>
      <c r="R22" s="13">
        <v>2</v>
      </c>
      <c r="S22" s="13">
        <v>3</v>
      </c>
      <c r="T22" s="13">
        <v>1</v>
      </c>
      <c r="U22" s="13">
        <v>4</v>
      </c>
      <c r="V22" s="13">
        <v>6</v>
      </c>
      <c r="W22" s="13">
        <v>3</v>
      </c>
      <c r="X22" s="13">
        <v>5</v>
      </c>
      <c r="Y22" s="13">
        <v>4</v>
      </c>
      <c r="Z22" s="13">
        <v>1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19</v>
      </c>
      <c r="AH22" s="13">
        <v>0</v>
      </c>
      <c r="AI22" s="13">
        <v>0</v>
      </c>
      <c r="AJ22" s="13">
        <v>0</v>
      </c>
      <c r="AK22" s="13">
        <v>0</v>
      </c>
      <c r="AL22" s="8"/>
    </row>
    <row r="23" spans="1:38" x14ac:dyDescent="0.2">
      <c r="A23" s="20"/>
      <c r="B23" s="20"/>
      <c r="C23" s="14" t="s">
        <v>83</v>
      </c>
      <c r="D23" s="14"/>
      <c r="E23" s="14"/>
      <c r="F23" s="14"/>
      <c r="G23" s="14"/>
      <c r="H23" s="14"/>
      <c r="I23" s="14"/>
      <c r="J23" s="15" t="s">
        <v>85</v>
      </c>
      <c r="K23" s="14"/>
      <c r="L23" s="15" t="s">
        <v>85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 t="s">
        <v>371</v>
      </c>
      <c r="AH23" s="14"/>
      <c r="AI23" s="14"/>
      <c r="AJ23" s="14"/>
      <c r="AK23" s="14"/>
      <c r="AL23" s="8"/>
    </row>
    <row r="24" spans="1:38" x14ac:dyDescent="0.2">
      <c r="A24" s="22"/>
      <c r="B24" s="19" t="s">
        <v>77</v>
      </c>
      <c r="C24" s="12">
        <v>7.0666111795990002E-3</v>
      </c>
      <c r="D24" s="12">
        <v>3.5936041011760001E-3</v>
      </c>
      <c r="E24" s="12">
        <v>1.6841611851129999E-2</v>
      </c>
      <c r="F24" s="12">
        <v>3.5161085557749998E-3</v>
      </c>
      <c r="G24" s="12">
        <v>2.6828094006760002E-3</v>
      </c>
      <c r="H24" s="12">
        <v>0</v>
      </c>
      <c r="I24" s="12">
        <v>9.0354254772340003E-3</v>
      </c>
      <c r="J24" s="12">
        <v>3.36617804374E-2</v>
      </c>
      <c r="K24" s="12">
        <v>4.9900064758079997E-3</v>
      </c>
      <c r="L24" s="12">
        <v>0</v>
      </c>
      <c r="M24" s="12">
        <v>1.485845228206E-2</v>
      </c>
      <c r="N24" s="12">
        <v>1.452825924382E-3</v>
      </c>
      <c r="O24" s="12">
        <v>0</v>
      </c>
      <c r="P24" s="12">
        <v>0</v>
      </c>
      <c r="Q24" s="12">
        <v>7.2307819921829993E-3</v>
      </c>
      <c r="R24" s="12">
        <v>0</v>
      </c>
      <c r="S24" s="12">
        <v>0</v>
      </c>
      <c r="T24" s="12">
        <v>0</v>
      </c>
      <c r="U24" s="12">
        <v>5.0940263310729997E-2</v>
      </c>
      <c r="V24" s="12">
        <v>3.0911536282860002E-3</v>
      </c>
      <c r="W24" s="12">
        <v>3.2524021562799999E-3</v>
      </c>
      <c r="X24" s="12">
        <v>0</v>
      </c>
      <c r="Y24" s="12">
        <v>4.0171283647299997E-3</v>
      </c>
      <c r="Z24" s="12">
        <v>5.7453287245849999E-2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1</v>
      </c>
      <c r="AI24" s="12">
        <v>0</v>
      </c>
      <c r="AJ24" s="12">
        <v>0</v>
      </c>
      <c r="AK24" s="12">
        <v>0</v>
      </c>
      <c r="AL24" s="8"/>
    </row>
    <row r="25" spans="1:38" x14ac:dyDescent="0.2">
      <c r="A25" s="20"/>
      <c r="B25" s="20"/>
      <c r="C25" s="13">
        <v>4</v>
      </c>
      <c r="D25" s="13">
        <v>1</v>
      </c>
      <c r="E25" s="13">
        <v>1</v>
      </c>
      <c r="F25" s="13">
        <v>1</v>
      </c>
      <c r="G25" s="13">
        <v>1</v>
      </c>
      <c r="H25" s="13">
        <v>0</v>
      </c>
      <c r="I25" s="13">
        <v>2</v>
      </c>
      <c r="J25" s="13">
        <v>1</v>
      </c>
      <c r="K25" s="13">
        <v>1</v>
      </c>
      <c r="L25" s="13">
        <v>0</v>
      </c>
      <c r="M25" s="13">
        <v>3</v>
      </c>
      <c r="N25" s="13">
        <v>1</v>
      </c>
      <c r="O25" s="13">
        <v>0</v>
      </c>
      <c r="P25" s="13">
        <v>0</v>
      </c>
      <c r="Q25" s="13">
        <v>1</v>
      </c>
      <c r="R25" s="13">
        <v>0</v>
      </c>
      <c r="S25" s="13">
        <v>0</v>
      </c>
      <c r="T25" s="13">
        <v>0</v>
      </c>
      <c r="U25" s="13">
        <v>3</v>
      </c>
      <c r="V25" s="13">
        <v>1</v>
      </c>
      <c r="W25" s="13">
        <v>1</v>
      </c>
      <c r="X25" s="13">
        <v>0</v>
      </c>
      <c r="Y25" s="13">
        <v>1</v>
      </c>
      <c r="Z25" s="13">
        <v>1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4</v>
      </c>
      <c r="AI25" s="13">
        <v>0</v>
      </c>
      <c r="AJ25" s="13">
        <v>0</v>
      </c>
      <c r="AK25" s="13">
        <v>0</v>
      </c>
      <c r="AL25" s="8"/>
    </row>
    <row r="26" spans="1:38" x14ac:dyDescent="0.2">
      <c r="A26" s="20"/>
      <c r="B26" s="20"/>
      <c r="C26" s="14" t="s">
        <v>83</v>
      </c>
      <c r="D26" s="14"/>
      <c r="E26" s="14"/>
      <c r="F26" s="14"/>
      <c r="G26" s="14"/>
      <c r="H26" s="14"/>
      <c r="I26" s="14"/>
      <c r="J26" s="14"/>
      <c r="K26" s="14"/>
      <c r="L26" s="14"/>
      <c r="M26" s="15" t="s">
        <v>95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5" t="s">
        <v>372</v>
      </c>
      <c r="AI26" s="14"/>
      <c r="AJ26" s="14"/>
      <c r="AK26" s="14"/>
      <c r="AL26" s="8"/>
    </row>
    <row r="27" spans="1:38" x14ac:dyDescent="0.2">
      <c r="A27" s="22"/>
      <c r="B27" s="19" t="s">
        <v>78</v>
      </c>
      <c r="C27" s="12">
        <v>1.6224076469759999E-2</v>
      </c>
      <c r="D27" s="12">
        <v>1.423639040912E-2</v>
      </c>
      <c r="E27" s="12">
        <v>3.0353089447800002E-2</v>
      </c>
      <c r="F27" s="12">
        <v>1.9314295078419998E-2</v>
      </c>
      <c r="G27" s="12">
        <v>0</v>
      </c>
      <c r="H27" s="12">
        <v>1.3621458368199999E-2</v>
      </c>
      <c r="I27" s="12">
        <v>3.4229192882370002E-2</v>
      </c>
      <c r="J27" s="12">
        <v>3.7648226381429999E-3</v>
      </c>
      <c r="K27" s="12">
        <v>1.5935883527130001E-2</v>
      </c>
      <c r="L27" s="12">
        <v>2.1311432535690001E-2</v>
      </c>
      <c r="M27" s="12">
        <v>2.8177490200540001E-2</v>
      </c>
      <c r="N27" s="12">
        <v>8.4892681093690012E-3</v>
      </c>
      <c r="O27" s="12">
        <v>4.262219697527E-3</v>
      </c>
      <c r="P27" s="12">
        <v>0</v>
      </c>
      <c r="Q27" s="12">
        <v>0</v>
      </c>
      <c r="R27" s="12">
        <v>2.6968507766629998E-2</v>
      </c>
      <c r="S27" s="12">
        <v>1.2825122499439999E-2</v>
      </c>
      <c r="T27" s="12">
        <v>1.9636251352150001E-2</v>
      </c>
      <c r="U27" s="12">
        <v>5.1605738670389999E-2</v>
      </c>
      <c r="V27" s="12">
        <v>4.4144983172979997E-3</v>
      </c>
      <c r="W27" s="12">
        <v>0</v>
      </c>
      <c r="X27" s="12">
        <v>2.7910072528270001E-3</v>
      </c>
      <c r="Y27" s="12">
        <v>7.2256422089599995E-2</v>
      </c>
      <c r="Z27" s="12">
        <v>1.659676007146E-2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1</v>
      </c>
      <c r="AJ27" s="12">
        <v>0</v>
      </c>
      <c r="AK27" s="12">
        <v>0</v>
      </c>
      <c r="AL27" s="8"/>
    </row>
    <row r="28" spans="1:38" x14ac:dyDescent="0.2">
      <c r="A28" s="20"/>
      <c r="B28" s="20"/>
      <c r="C28" s="13">
        <v>13</v>
      </c>
      <c r="D28" s="13">
        <v>4</v>
      </c>
      <c r="E28" s="13">
        <v>6</v>
      </c>
      <c r="F28" s="13">
        <v>3</v>
      </c>
      <c r="G28" s="13">
        <v>0</v>
      </c>
      <c r="H28" s="13">
        <v>2</v>
      </c>
      <c r="I28" s="13">
        <v>2</v>
      </c>
      <c r="J28" s="13">
        <v>1</v>
      </c>
      <c r="K28" s="13">
        <v>3</v>
      </c>
      <c r="L28" s="13">
        <v>5</v>
      </c>
      <c r="M28" s="13">
        <v>7</v>
      </c>
      <c r="N28" s="13">
        <v>6</v>
      </c>
      <c r="O28" s="13">
        <v>1</v>
      </c>
      <c r="P28" s="13">
        <v>0</v>
      </c>
      <c r="Q28" s="13">
        <v>0</v>
      </c>
      <c r="R28" s="13">
        <v>3</v>
      </c>
      <c r="S28" s="13">
        <v>2</v>
      </c>
      <c r="T28" s="13">
        <v>1</v>
      </c>
      <c r="U28" s="13">
        <v>6</v>
      </c>
      <c r="V28" s="13">
        <v>1</v>
      </c>
      <c r="W28" s="13">
        <v>0</v>
      </c>
      <c r="X28" s="13">
        <v>1</v>
      </c>
      <c r="Y28" s="13">
        <v>9</v>
      </c>
      <c r="Z28" s="13">
        <v>2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13</v>
      </c>
      <c r="AJ28" s="13">
        <v>0</v>
      </c>
      <c r="AK28" s="13">
        <v>0</v>
      </c>
      <c r="AL28" s="8"/>
    </row>
    <row r="29" spans="1:38" x14ac:dyDescent="0.2">
      <c r="A29" s="20"/>
      <c r="B29" s="20"/>
      <c r="C29" s="14" t="s">
        <v>83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 t="s">
        <v>184</v>
      </c>
      <c r="Z29" s="14"/>
      <c r="AA29" s="14"/>
      <c r="AB29" s="14"/>
      <c r="AC29" s="14"/>
      <c r="AD29" s="14"/>
      <c r="AE29" s="14"/>
      <c r="AF29" s="14"/>
      <c r="AG29" s="14"/>
      <c r="AH29" s="14"/>
      <c r="AI29" s="15" t="s">
        <v>373</v>
      </c>
      <c r="AJ29" s="14"/>
      <c r="AK29" s="14"/>
      <c r="AL29" s="8"/>
    </row>
    <row r="30" spans="1:38" x14ac:dyDescent="0.2">
      <c r="A30" s="22"/>
      <c r="B30" s="19" t="s">
        <v>79</v>
      </c>
      <c r="C30" s="12">
        <v>3.172425947686E-3</v>
      </c>
      <c r="D30" s="12">
        <v>5.4349621184679999E-3</v>
      </c>
      <c r="E30" s="12">
        <v>7.2557773232000003E-3</v>
      </c>
      <c r="F30" s="12">
        <v>0</v>
      </c>
      <c r="G30" s="12">
        <v>0</v>
      </c>
      <c r="H30" s="12">
        <v>0</v>
      </c>
      <c r="I30" s="12">
        <v>1.2708218008840001E-3</v>
      </c>
      <c r="J30" s="12">
        <v>7.0169927293640003E-3</v>
      </c>
      <c r="K30" s="12">
        <v>1.313486464372E-2</v>
      </c>
      <c r="L30" s="12">
        <v>0</v>
      </c>
      <c r="M30" s="12">
        <v>3.2369510175969999E-3</v>
      </c>
      <c r="N30" s="12">
        <v>3.633386798452E-3</v>
      </c>
      <c r="O30" s="12">
        <v>0</v>
      </c>
      <c r="P30" s="12">
        <v>8.7301439829029995E-3</v>
      </c>
      <c r="Q30" s="12">
        <v>0</v>
      </c>
      <c r="R30" s="12">
        <v>2.4099139660409999E-3</v>
      </c>
      <c r="S30" s="12">
        <v>0</v>
      </c>
      <c r="T30" s="12">
        <v>0</v>
      </c>
      <c r="U30" s="12">
        <v>1.3169465739240001E-2</v>
      </c>
      <c r="V30" s="12">
        <v>0</v>
      </c>
      <c r="W30" s="12">
        <v>3.749905949005E-3</v>
      </c>
      <c r="X30" s="12">
        <v>3.7655131241669999E-3</v>
      </c>
      <c r="Y30" s="12">
        <v>4.1541622160370002E-3</v>
      </c>
      <c r="Z30" s="12">
        <v>1.009747313597E-2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1</v>
      </c>
      <c r="AK30" s="12">
        <v>0</v>
      </c>
      <c r="AL30" s="8"/>
    </row>
    <row r="31" spans="1:38" x14ac:dyDescent="0.2">
      <c r="A31" s="20"/>
      <c r="B31" s="20"/>
      <c r="C31" s="13">
        <v>5</v>
      </c>
      <c r="D31" s="13">
        <v>2</v>
      </c>
      <c r="E31" s="13">
        <v>3</v>
      </c>
      <c r="F31" s="13">
        <v>0</v>
      </c>
      <c r="G31" s="13">
        <v>0</v>
      </c>
      <c r="H31" s="13">
        <v>0</v>
      </c>
      <c r="I31" s="13">
        <v>1</v>
      </c>
      <c r="J31" s="13">
        <v>1</v>
      </c>
      <c r="K31" s="13">
        <v>3</v>
      </c>
      <c r="L31" s="13">
        <v>0</v>
      </c>
      <c r="M31" s="13">
        <v>2</v>
      </c>
      <c r="N31" s="13">
        <v>3</v>
      </c>
      <c r="O31" s="13">
        <v>0</v>
      </c>
      <c r="P31" s="13">
        <v>1</v>
      </c>
      <c r="Q31" s="13">
        <v>0</v>
      </c>
      <c r="R31" s="13">
        <v>1</v>
      </c>
      <c r="S31" s="13">
        <v>0</v>
      </c>
      <c r="T31" s="13">
        <v>0</v>
      </c>
      <c r="U31" s="13">
        <v>3</v>
      </c>
      <c r="V31" s="13">
        <v>0</v>
      </c>
      <c r="W31" s="13">
        <v>1</v>
      </c>
      <c r="X31" s="13">
        <v>1</v>
      </c>
      <c r="Y31" s="13">
        <v>2</v>
      </c>
      <c r="Z31" s="13">
        <v>1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5</v>
      </c>
      <c r="AK31" s="13">
        <v>0</v>
      </c>
      <c r="AL31" s="8"/>
    </row>
    <row r="32" spans="1:38" x14ac:dyDescent="0.2">
      <c r="A32" s="20"/>
      <c r="B32" s="20"/>
      <c r="C32" s="14" t="s">
        <v>83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5" t="s">
        <v>374</v>
      </c>
      <c r="AK32" s="14"/>
      <c r="AL32" s="8"/>
    </row>
    <row r="33" spans="1:38" x14ac:dyDescent="0.2">
      <c r="A33" s="22"/>
      <c r="B33" s="19" t="s">
        <v>80</v>
      </c>
      <c r="C33" s="12">
        <v>0.31364478989569999</v>
      </c>
      <c r="D33" s="12">
        <v>0.26960481741010001</v>
      </c>
      <c r="E33" s="12">
        <v>0.39339067819380003</v>
      </c>
      <c r="F33" s="12">
        <v>0.1980676089659</v>
      </c>
      <c r="G33" s="12">
        <v>0.36940935977959999</v>
      </c>
      <c r="H33" s="12">
        <v>0.27810688448210003</v>
      </c>
      <c r="I33" s="12">
        <v>0.34059173658589997</v>
      </c>
      <c r="J33" s="12">
        <v>0.2075212791562</v>
      </c>
      <c r="K33" s="12">
        <v>0.2162638891293</v>
      </c>
      <c r="L33" s="12">
        <v>0.20947079008360001</v>
      </c>
      <c r="M33" s="12">
        <v>0.25200165257029999</v>
      </c>
      <c r="N33" s="12">
        <v>0.27030897980500002</v>
      </c>
      <c r="O33" s="12">
        <v>0.12120971975560001</v>
      </c>
      <c r="P33" s="12">
        <v>0.1023942997322</v>
      </c>
      <c r="Q33" s="12">
        <v>0.1482391681046</v>
      </c>
      <c r="R33" s="12">
        <v>0.46269856010350002</v>
      </c>
      <c r="S33" s="12">
        <v>0.46465783214310002</v>
      </c>
      <c r="T33" s="12">
        <v>0.5444893218079</v>
      </c>
      <c r="U33" s="12">
        <v>0.52008656660819996</v>
      </c>
      <c r="V33" s="12">
        <v>0.1341561527406</v>
      </c>
      <c r="W33" s="12">
        <v>0.1149155742849</v>
      </c>
      <c r="X33" s="12">
        <v>0.2231315151563</v>
      </c>
      <c r="Y33" s="12">
        <v>0.48219847770329999</v>
      </c>
      <c r="Z33" s="12">
        <v>0.62763970139750003</v>
      </c>
      <c r="AA33" s="12">
        <v>0.49393235352640003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1</v>
      </c>
      <c r="AL33" s="8"/>
    </row>
    <row r="34" spans="1:38" x14ac:dyDescent="0.2">
      <c r="A34" s="20"/>
      <c r="B34" s="20"/>
      <c r="C34" s="13">
        <v>308</v>
      </c>
      <c r="D34" s="13">
        <v>56</v>
      </c>
      <c r="E34" s="13">
        <v>106</v>
      </c>
      <c r="F34" s="13">
        <v>53</v>
      </c>
      <c r="G34" s="13">
        <v>93</v>
      </c>
      <c r="H34" s="13">
        <v>29</v>
      </c>
      <c r="I34" s="13">
        <v>51</v>
      </c>
      <c r="J34" s="13">
        <v>30</v>
      </c>
      <c r="K34" s="13">
        <v>50</v>
      </c>
      <c r="L34" s="13">
        <v>63</v>
      </c>
      <c r="M34" s="13">
        <v>105</v>
      </c>
      <c r="N34" s="13">
        <v>131</v>
      </c>
      <c r="O34" s="13">
        <v>30</v>
      </c>
      <c r="P34" s="13">
        <v>13</v>
      </c>
      <c r="Q34" s="13">
        <v>21</v>
      </c>
      <c r="R34" s="13">
        <v>114</v>
      </c>
      <c r="S34" s="13">
        <v>51</v>
      </c>
      <c r="T34" s="13">
        <v>15</v>
      </c>
      <c r="U34" s="13">
        <v>64</v>
      </c>
      <c r="V34" s="13">
        <v>31</v>
      </c>
      <c r="W34" s="13">
        <v>34</v>
      </c>
      <c r="X34" s="13">
        <v>37</v>
      </c>
      <c r="Y34" s="13">
        <v>84</v>
      </c>
      <c r="Z34" s="13">
        <v>47</v>
      </c>
      <c r="AA34" s="13">
        <v>6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308</v>
      </c>
      <c r="AL34" s="8"/>
    </row>
    <row r="35" spans="1:38" x14ac:dyDescent="0.2">
      <c r="A35" s="20"/>
      <c r="B35" s="20"/>
      <c r="C35" s="14" t="s">
        <v>83</v>
      </c>
      <c r="D35" s="14"/>
      <c r="E35" s="15" t="s">
        <v>375</v>
      </c>
      <c r="F35" s="14"/>
      <c r="G35" s="15" t="s">
        <v>151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5" t="s">
        <v>114</v>
      </c>
      <c r="S35" s="15" t="s">
        <v>117</v>
      </c>
      <c r="T35" s="15" t="s">
        <v>117</v>
      </c>
      <c r="U35" s="15" t="s">
        <v>114</v>
      </c>
      <c r="V35" s="14"/>
      <c r="W35" s="14"/>
      <c r="X35" s="14"/>
      <c r="Y35" s="15" t="s">
        <v>117</v>
      </c>
      <c r="Z35" s="15" t="s">
        <v>114</v>
      </c>
      <c r="AA35" s="15" t="s">
        <v>182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5" t="s">
        <v>376</v>
      </c>
      <c r="AL35" s="8"/>
    </row>
    <row r="36" spans="1:38" x14ac:dyDescent="0.2">
      <c r="A36" s="22"/>
      <c r="B36" s="19" t="s">
        <v>29</v>
      </c>
      <c r="C36" s="12">
        <v>1</v>
      </c>
      <c r="D36" s="12">
        <v>1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12">
        <v>1</v>
      </c>
      <c r="R36" s="12">
        <v>1</v>
      </c>
      <c r="S36" s="12">
        <v>1</v>
      </c>
      <c r="T36" s="12">
        <v>1</v>
      </c>
      <c r="U36" s="12">
        <v>1</v>
      </c>
      <c r="V36" s="12">
        <v>1</v>
      </c>
      <c r="W36" s="12">
        <v>1</v>
      </c>
      <c r="X36" s="12">
        <v>1</v>
      </c>
      <c r="Y36" s="12">
        <v>1</v>
      </c>
      <c r="Z36" s="12">
        <v>1</v>
      </c>
      <c r="AA36" s="12">
        <v>1</v>
      </c>
      <c r="AB36" s="12">
        <v>1</v>
      </c>
      <c r="AC36" s="12">
        <v>1</v>
      </c>
      <c r="AD36" s="12">
        <v>1</v>
      </c>
      <c r="AE36" s="12">
        <v>1</v>
      </c>
      <c r="AF36" s="12">
        <v>1</v>
      </c>
      <c r="AG36" s="12">
        <v>1</v>
      </c>
      <c r="AH36" s="12">
        <v>1</v>
      </c>
      <c r="AI36" s="12">
        <v>1</v>
      </c>
      <c r="AJ36" s="12">
        <v>1</v>
      </c>
      <c r="AK36" s="12">
        <v>1</v>
      </c>
      <c r="AL36" s="8"/>
    </row>
    <row r="37" spans="1:38" x14ac:dyDescent="0.2">
      <c r="A37" s="20"/>
      <c r="B37" s="20"/>
      <c r="C37" s="13">
        <v>979</v>
      </c>
      <c r="D37" s="13">
        <v>203</v>
      </c>
      <c r="E37" s="13">
        <v>276</v>
      </c>
      <c r="F37" s="13">
        <v>239</v>
      </c>
      <c r="G37" s="13">
        <v>261</v>
      </c>
      <c r="H37" s="13">
        <v>92</v>
      </c>
      <c r="I37" s="13">
        <v>146</v>
      </c>
      <c r="J37" s="13">
        <v>142</v>
      </c>
      <c r="K37" s="13">
        <v>198</v>
      </c>
      <c r="L37" s="13">
        <v>297</v>
      </c>
      <c r="M37" s="13">
        <v>385</v>
      </c>
      <c r="N37" s="13">
        <v>516</v>
      </c>
      <c r="O37" s="13">
        <v>249</v>
      </c>
      <c r="P37" s="13">
        <v>103</v>
      </c>
      <c r="Q37" s="13">
        <v>125</v>
      </c>
      <c r="R37" s="13">
        <v>227</v>
      </c>
      <c r="S37" s="13">
        <v>111</v>
      </c>
      <c r="T37" s="13">
        <v>34</v>
      </c>
      <c r="U37" s="13">
        <v>130</v>
      </c>
      <c r="V37" s="13">
        <v>242</v>
      </c>
      <c r="W37" s="13">
        <v>261</v>
      </c>
      <c r="X37" s="13">
        <v>149</v>
      </c>
      <c r="Y37" s="13">
        <v>174</v>
      </c>
      <c r="Z37" s="13">
        <v>71</v>
      </c>
      <c r="AA37" s="13">
        <v>13</v>
      </c>
      <c r="AB37" s="13">
        <v>401</v>
      </c>
      <c r="AC37" s="13">
        <v>104</v>
      </c>
      <c r="AD37" s="13">
        <v>19</v>
      </c>
      <c r="AE37" s="13">
        <v>45</v>
      </c>
      <c r="AF37" s="13">
        <v>61</v>
      </c>
      <c r="AG37" s="13">
        <v>19</v>
      </c>
      <c r="AH37" s="13">
        <v>4</v>
      </c>
      <c r="AI37" s="13">
        <v>13</v>
      </c>
      <c r="AJ37" s="13">
        <v>5</v>
      </c>
      <c r="AK37" s="13">
        <v>308</v>
      </c>
      <c r="AL37" s="8"/>
    </row>
    <row r="38" spans="1:38" x14ac:dyDescent="0.2">
      <c r="A38" s="20"/>
      <c r="B38" s="20"/>
      <c r="C38" s="14" t="s">
        <v>83</v>
      </c>
      <c r="D38" s="14" t="s">
        <v>83</v>
      </c>
      <c r="E38" s="14" t="s">
        <v>83</v>
      </c>
      <c r="F38" s="14" t="s">
        <v>83</v>
      </c>
      <c r="G38" s="14" t="s">
        <v>83</v>
      </c>
      <c r="H38" s="14" t="s">
        <v>83</v>
      </c>
      <c r="I38" s="14" t="s">
        <v>83</v>
      </c>
      <c r="J38" s="14" t="s">
        <v>83</v>
      </c>
      <c r="K38" s="14" t="s">
        <v>83</v>
      </c>
      <c r="L38" s="14" t="s">
        <v>83</v>
      </c>
      <c r="M38" s="14" t="s">
        <v>83</v>
      </c>
      <c r="N38" s="14" t="s">
        <v>83</v>
      </c>
      <c r="O38" s="14" t="s">
        <v>83</v>
      </c>
      <c r="P38" s="14" t="s">
        <v>83</v>
      </c>
      <c r="Q38" s="14" t="s">
        <v>83</v>
      </c>
      <c r="R38" s="14" t="s">
        <v>83</v>
      </c>
      <c r="S38" s="14" t="s">
        <v>83</v>
      </c>
      <c r="T38" s="14" t="s">
        <v>83</v>
      </c>
      <c r="U38" s="14" t="s">
        <v>83</v>
      </c>
      <c r="V38" s="14" t="s">
        <v>83</v>
      </c>
      <c r="W38" s="14" t="s">
        <v>83</v>
      </c>
      <c r="X38" s="14" t="s">
        <v>83</v>
      </c>
      <c r="Y38" s="14" t="s">
        <v>83</v>
      </c>
      <c r="Z38" s="14" t="s">
        <v>83</v>
      </c>
      <c r="AA38" s="14" t="s">
        <v>83</v>
      </c>
      <c r="AB38" s="14" t="s">
        <v>83</v>
      </c>
      <c r="AC38" s="14" t="s">
        <v>83</v>
      </c>
      <c r="AD38" s="14" t="s">
        <v>83</v>
      </c>
      <c r="AE38" s="14" t="s">
        <v>83</v>
      </c>
      <c r="AF38" s="14" t="s">
        <v>83</v>
      </c>
      <c r="AG38" s="14" t="s">
        <v>83</v>
      </c>
      <c r="AH38" s="14" t="s">
        <v>83</v>
      </c>
      <c r="AI38" s="14" t="s">
        <v>83</v>
      </c>
      <c r="AJ38" s="14" t="s">
        <v>83</v>
      </c>
      <c r="AK38" s="14" t="s">
        <v>83</v>
      </c>
      <c r="AL38" s="8"/>
    </row>
    <row r="39" spans="1:38" x14ac:dyDescent="0.2">
      <c r="A39" s="16" t="s">
        <v>361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8" x14ac:dyDescent="0.2">
      <c r="A40" s="18" t="s">
        <v>103</v>
      </c>
    </row>
  </sheetData>
  <mergeCells count="21">
    <mergeCell ref="B24:B26"/>
    <mergeCell ref="B27:B29"/>
    <mergeCell ref="B30:B32"/>
    <mergeCell ref="B33:B35"/>
    <mergeCell ref="B36:B38"/>
    <mergeCell ref="AB3:AK3"/>
    <mergeCell ref="AI2:AK2"/>
    <mergeCell ref="A2:C2"/>
    <mergeCell ref="A3:B5"/>
    <mergeCell ref="B6:B8"/>
    <mergeCell ref="A6:A38"/>
    <mergeCell ref="D3:G3"/>
    <mergeCell ref="H3:L3"/>
    <mergeCell ref="M3:N3"/>
    <mergeCell ref="O3:U3"/>
    <mergeCell ref="V3:AA3"/>
    <mergeCell ref="B9:B11"/>
    <mergeCell ref="B12:B14"/>
    <mergeCell ref="B15:B17"/>
    <mergeCell ref="B18:B20"/>
    <mergeCell ref="B21:B23"/>
  </mergeCells>
  <hyperlinks>
    <hyperlink ref="A1" location="'TOC'!A1:A1" display="Back to TOC" xr:uid="{00000000-0004-0000-20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L3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3" sqref="A3:B5"/>
    </sheetView>
  </sheetViews>
  <sheetFormatPr baseColWidth="10" defaultColWidth="8.83203125" defaultRowHeight="15" x14ac:dyDescent="0.2"/>
  <cols>
    <col min="1" max="1" width="50" style="2" bestFit="1" customWidth="1"/>
    <col min="2" max="2" width="25" style="2" bestFit="1" customWidth="1"/>
    <col min="3" max="37" width="12.6640625" style="2" customWidth="1"/>
  </cols>
  <sheetData>
    <row r="1" spans="1:38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8"/>
    </row>
    <row r="2" spans="1:38" ht="36" customHeight="1" x14ac:dyDescent="0.2">
      <c r="A2" s="26" t="s">
        <v>395</v>
      </c>
      <c r="B2" s="24"/>
      <c r="C2" s="2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8"/>
    </row>
    <row r="3" spans="1:38" ht="37" customHeight="1" x14ac:dyDescent="0.2">
      <c r="A3" s="27"/>
      <c r="B3" s="24"/>
      <c r="C3" s="11" t="s">
        <v>29</v>
      </c>
      <c r="D3" s="23" t="s">
        <v>30</v>
      </c>
      <c r="E3" s="24"/>
      <c r="F3" s="24"/>
      <c r="G3" s="24"/>
      <c r="H3" s="23" t="s">
        <v>31</v>
      </c>
      <c r="I3" s="24"/>
      <c r="J3" s="24"/>
      <c r="K3" s="24"/>
      <c r="L3" s="24"/>
      <c r="M3" s="23" t="s">
        <v>32</v>
      </c>
      <c r="N3" s="24"/>
      <c r="O3" s="23" t="s">
        <v>33</v>
      </c>
      <c r="P3" s="24"/>
      <c r="Q3" s="24"/>
      <c r="R3" s="24"/>
      <c r="S3" s="24"/>
      <c r="T3" s="24"/>
      <c r="U3" s="24"/>
      <c r="V3" s="23" t="s">
        <v>34</v>
      </c>
      <c r="W3" s="24"/>
      <c r="X3" s="24"/>
      <c r="Y3" s="24"/>
      <c r="Z3" s="24"/>
      <c r="AA3" s="24"/>
      <c r="AB3" s="23" t="s">
        <v>35</v>
      </c>
      <c r="AC3" s="24"/>
      <c r="AD3" s="24"/>
      <c r="AE3" s="24"/>
      <c r="AF3" s="24"/>
      <c r="AG3" s="24"/>
      <c r="AH3" s="24"/>
      <c r="AI3" s="24"/>
      <c r="AJ3" s="24"/>
      <c r="AK3" s="24"/>
      <c r="AL3" s="8"/>
    </row>
    <row r="4" spans="1:38" ht="16" customHeight="1" x14ac:dyDescent="0.2">
      <c r="A4" s="20"/>
      <c r="B4" s="24"/>
      <c r="C4" s="9" t="s">
        <v>36</v>
      </c>
      <c r="D4" s="9" t="s">
        <v>36</v>
      </c>
      <c r="E4" s="9" t="s">
        <v>37</v>
      </c>
      <c r="F4" s="9" t="s">
        <v>38</v>
      </c>
      <c r="G4" s="9" t="s">
        <v>39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36</v>
      </c>
      <c r="N4" s="9" t="s">
        <v>37</v>
      </c>
      <c r="O4" s="9" t="s">
        <v>36</v>
      </c>
      <c r="P4" s="9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36</v>
      </c>
      <c r="W4" s="9" t="s">
        <v>37</v>
      </c>
      <c r="X4" s="9" t="s">
        <v>38</v>
      </c>
      <c r="Y4" s="9" t="s">
        <v>39</v>
      </c>
      <c r="Z4" s="9" t="s">
        <v>40</v>
      </c>
      <c r="AA4" s="9" t="s">
        <v>41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9" t="s">
        <v>41</v>
      </c>
      <c r="AH4" s="9" t="s">
        <v>42</v>
      </c>
      <c r="AI4" s="9" t="s">
        <v>43</v>
      </c>
      <c r="AJ4" s="9" t="s">
        <v>44</v>
      </c>
      <c r="AK4" s="9" t="s">
        <v>45</v>
      </c>
      <c r="AL4" s="8"/>
    </row>
    <row r="5" spans="1:38" ht="25" x14ac:dyDescent="0.2">
      <c r="A5" s="20"/>
      <c r="B5" s="24"/>
      <c r="C5" s="11" t="s">
        <v>46</v>
      </c>
      <c r="D5" s="11" t="s">
        <v>47</v>
      </c>
      <c r="E5" s="11" t="s">
        <v>48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11" t="s">
        <v>55</v>
      </c>
      <c r="M5" s="11" t="s">
        <v>56</v>
      </c>
      <c r="N5" s="11" t="s">
        <v>57</v>
      </c>
      <c r="O5" s="11" t="s">
        <v>58</v>
      </c>
      <c r="P5" s="11" t="s">
        <v>59</v>
      </c>
      <c r="Q5" s="11" t="s">
        <v>60</v>
      </c>
      <c r="R5" s="11" t="s">
        <v>61</v>
      </c>
      <c r="S5" s="11" t="s">
        <v>62</v>
      </c>
      <c r="T5" s="11" t="s">
        <v>63</v>
      </c>
      <c r="U5" s="11" t="s">
        <v>64</v>
      </c>
      <c r="V5" s="11" t="s">
        <v>65</v>
      </c>
      <c r="W5" s="11" t="s">
        <v>66</v>
      </c>
      <c r="X5" s="11" t="s">
        <v>67</v>
      </c>
      <c r="Y5" s="11" t="s">
        <v>68</v>
      </c>
      <c r="Z5" s="11" t="s">
        <v>69</v>
      </c>
      <c r="AA5" s="11" t="s">
        <v>70</v>
      </c>
      <c r="AB5" s="11" t="s">
        <v>71</v>
      </c>
      <c r="AC5" s="11" t="s">
        <v>72</v>
      </c>
      <c r="AD5" s="11" t="s">
        <v>73</v>
      </c>
      <c r="AE5" s="11" t="s">
        <v>74</v>
      </c>
      <c r="AF5" s="11" t="s">
        <v>75</v>
      </c>
      <c r="AG5" s="11" t="s">
        <v>76</v>
      </c>
      <c r="AH5" s="11" t="s">
        <v>77</v>
      </c>
      <c r="AI5" s="11" t="s">
        <v>78</v>
      </c>
      <c r="AJ5" s="11" t="s">
        <v>79</v>
      </c>
      <c r="AK5" s="11" t="s">
        <v>80</v>
      </c>
      <c r="AL5" s="8"/>
    </row>
    <row r="6" spans="1:38" x14ac:dyDescent="0.2">
      <c r="A6" s="21" t="s">
        <v>377</v>
      </c>
      <c r="B6" s="19" t="s">
        <v>378</v>
      </c>
      <c r="C6" s="12">
        <v>3.7897270966300002E-2</v>
      </c>
      <c r="D6" s="12">
        <v>0.18276801642339999</v>
      </c>
      <c r="E6" s="12">
        <v>0</v>
      </c>
      <c r="F6" s="12">
        <v>0</v>
      </c>
      <c r="G6" s="12">
        <v>0</v>
      </c>
      <c r="H6" s="12">
        <v>0</v>
      </c>
      <c r="I6" s="12">
        <v>7.4851302261989994E-2</v>
      </c>
      <c r="J6" s="12">
        <v>5.0767386056339993E-2</v>
      </c>
      <c r="K6" s="12">
        <v>4.3520190844759998E-2</v>
      </c>
      <c r="L6" s="12">
        <v>5.7231522410580001E-2</v>
      </c>
      <c r="M6" s="12">
        <v>4.3547995115889998E-2</v>
      </c>
      <c r="N6" s="12">
        <v>3.916677427115E-2</v>
      </c>
      <c r="O6" s="12">
        <v>4.5330601256069997E-2</v>
      </c>
      <c r="P6" s="12">
        <v>3.6068524314579999E-2</v>
      </c>
      <c r="Q6" s="12">
        <v>2.354917165397E-2</v>
      </c>
      <c r="R6" s="12">
        <v>2.923528252039E-2</v>
      </c>
      <c r="S6" s="12">
        <v>6.5198979017269995E-2</v>
      </c>
      <c r="T6" s="12">
        <v>0.1150498665108</v>
      </c>
      <c r="U6" s="12">
        <v>0</v>
      </c>
      <c r="V6" s="12">
        <v>3.449267403319E-2</v>
      </c>
      <c r="W6" s="12">
        <v>3.4586356325630001E-2</v>
      </c>
      <c r="X6" s="12">
        <v>4.9843631098790003E-2</v>
      </c>
      <c r="Y6" s="12">
        <v>2.7736007615210001E-2</v>
      </c>
      <c r="Z6" s="12">
        <v>9.6757298699120003E-2</v>
      </c>
      <c r="AA6" s="12">
        <v>0</v>
      </c>
      <c r="AB6" s="12">
        <v>4.9916075313420002E-2</v>
      </c>
      <c r="AC6" s="12">
        <v>5.6267569922650001E-2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3.3585680010559997E-2</v>
      </c>
      <c r="AL6" s="8"/>
    </row>
    <row r="7" spans="1:38" x14ac:dyDescent="0.2">
      <c r="A7" s="20"/>
      <c r="B7" s="20"/>
      <c r="C7" s="13">
        <v>12</v>
      </c>
      <c r="D7" s="13">
        <v>12</v>
      </c>
      <c r="E7" s="13">
        <v>0</v>
      </c>
      <c r="F7" s="13">
        <v>0</v>
      </c>
      <c r="G7" s="13">
        <v>0</v>
      </c>
      <c r="H7" s="13">
        <v>0</v>
      </c>
      <c r="I7" s="13">
        <v>3</v>
      </c>
      <c r="J7" s="13">
        <v>2</v>
      </c>
      <c r="K7" s="13">
        <v>2</v>
      </c>
      <c r="L7" s="13">
        <v>5</v>
      </c>
      <c r="M7" s="13">
        <v>6</v>
      </c>
      <c r="N7" s="13">
        <v>6</v>
      </c>
      <c r="O7" s="13">
        <v>3</v>
      </c>
      <c r="P7" s="13">
        <v>2</v>
      </c>
      <c r="Q7" s="13">
        <v>1</v>
      </c>
      <c r="R7" s="13">
        <v>2</v>
      </c>
      <c r="S7" s="13">
        <v>2</v>
      </c>
      <c r="T7" s="13">
        <v>2</v>
      </c>
      <c r="U7" s="13">
        <v>0</v>
      </c>
      <c r="V7" s="13">
        <v>3</v>
      </c>
      <c r="W7" s="13">
        <v>3</v>
      </c>
      <c r="X7" s="13">
        <v>2</v>
      </c>
      <c r="Y7" s="13">
        <v>2</v>
      </c>
      <c r="Z7" s="13">
        <v>2</v>
      </c>
      <c r="AA7" s="13">
        <v>0</v>
      </c>
      <c r="AB7" s="13">
        <v>7</v>
      </c>
      <c r="AC7" s="13">
        <v>2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3</v>
      </c>
      <c r="AL7" s="8"/>
    </row>
    <row r="8" spans="1:38" x14ac:dyDescent="0.2">
      <c r="A8" s="20"/>
      <c r="B8" s="20"/>
      <c r="C8" s="14" t="s">
        <v>83</v>
      </c>
      <c r="D8" s="15" t="s">
        <v>379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8"/>
    </row>
    <row r="9" spans="1:38" x14ac:dyDescent="0.2">
      <c r="A9" s="22"/>
      <c r="B9" s="19" t="s">
        <v>380</v>
      </c>
      <c r="C9" s="12">
        <v>0.14938404101469999</v>
      </c>
      <c r="D9" s="12">
        <v>0.33953486475049999</v>
      </c>
      <c r="E9" s="12">
        <v>0.28016337660489998</v>
      </c>
      <c r="F9" s="12">
        <v>0</v>
      </c>
      <c r="G9" s="12">
        <v>0</v>
      </c>
      <c r="H9" s="12">
        <v>0.1813476485419</v>
      </c>
      <c r="I9" s="12">
        <v>0.12876882012220001</v>
      </c>
      <c r="J9" s="12">
        <v>0.14965126026869999</v>
      </c>
      <c r="K9" s="12">
        <v>0.14450493665229999</v>
      </c>
      <c r="L9" s="12">
        <v>9.9389649987870005E-2</v>
      </c>
      <c r="M9" s="12">
        <v>0.13850796773490001</v>
      </c>
      <c r="N9" s="12">
        <v>0.15595355959269999</v>
      </c>
      <c r="O9" s="12">
        <v>0.1089644207343</v>
      </c>
      <c r="P9" s="12">
        <v>0.16879260818130001</v>
      </c>
      <c r="Q9" s="12">
        <v>0.2178566696866</v>
      </c>
      <c r="R9" s="12">
        <v>0.14446040179649999</v>
      </c>
      <c r="S9" s="12">
        <v>0.15941606922779999</v>
      </c>
      <c r="T9" s="12">
        <v>7.3611793007289997E-2</v>
      </c>
      <c r="U9" s="12">
        <v>0.1721961078681</v>
      </c>
      <c r="V9" s="12">
        <v>0.1016995840011</v>
      </c>
      <c r="W9" s="12">
        <v>0.1517304531767</v>
      </c>
      <c r="X9" s="12">
        <v>0.1984454133836</v>
      </c>
      <c r="Y9" s="12">
        <v>0.15475606051509999</v>
      </c>
      <c r="Z9" s="12">
        <v>0.1865732393132</v>
      </c>
      <c r="AA9" s="12">
        <v>0</v>
      </c>
      <c r="AB9" s="12">
        <v>0.15469867273179999</v>
      </c>
      <c r="AC9" s="12">
        <v>8.0729325207549996E-2</v>
      </c>
      <c r="AD9" s="12">
        <v>0.15052131292080001</v>
      </c>
      <c r="AE9" s="12">
        <v>0.20726583453979999</v>
      </c>
      <c r="AF9" s="12">
        <v>0.1390041562307</v>
      </c>
      <c r="AG9" s="12">
        <v>0.13470755998299999</v>
      </c>
      <c r="AH9" s="12">
        <v>0.67186667866220007</v>
      </c>
      <c r="AI9" s="12">
        <v>0.42506302137590002</v>
      </c>
      <c r="AJ9" s="12">
        <v>6.9767445616460005E-2</v>
      </c>
      <c r="AK9" s="12">
        <v>0.13639139766819999</v>
      </c>
      <c r="AL9" s="8"/>
    </row>
    <row r="10" spans="1:38" x14ac:dyDescent="0.2">
      <c r="A10" s="20"/>
      <c r="B10" s="20"/>
      <c r="C10" s="13">
        <v>211</v>
      </c>
      <c r="D10" s="13">
        <v>84</v>
      </c>
      <c r="E10" s="13">
        <v>127</v>
      </c>
      <c r="F10" s="13">
        <v>0</v>
      </c>
      <c r="G10" s="13">
        <v>0</v>
      </c>
      <c r="H10" s="13">
        <v>17</v>
      </c>
      <c r="I10" s="13">
        <v>34</v>
      </c>
      <c r="J10" s="13">
        <v>34</v>
      </c>
      <c r="K10" s="13">
        <v>36</v>
      </c>
      <c r="L10" s="13">
        <v>68</v>
      </c>
      <c r="M10" s="13">
        <v>79</v>
      </c>
      <c r="N10" s="13">
        <v>119</v>
      </c>
      <c r="O10" s="13">
        <v>49</v>
      </c>
      <c r="P10" s="13">
        <v>21</v>
      </c>
      <c r="Q10" s="13">
        <v>38</v>
      </c>
      <c r="R10" s="13">
        <v>47</v>
      </c>
      <c r="S10" s="13">
        <v>25</v>
      </c>
      <c r="T10" s="13">
        <v>8</v>
      </c>
      <c r="U10" s="13">
        <v>23</v>
      </c>
      <c r="V10" s="13">
        <v>53</v>
      </c>
      <c r="W10" s="13">
        <v>60</v>
      </c>
      <c r="X10" s="13">
        <v>36</v>
      </c>
      <c r="Y10" s="13">
        <v>37</v>
      </c>
      <c r="Z10" s="13">
        <v>14</v>
      </c>
      <c r="AA10" s="13">
        <v>0</v>
      </c>
      <c r="AB10" s="13">
        <v>94</v>
      </c>
      <c r="AC10" s="13">
        <v>24</v>
      </c>
      <c r="AD10" s="13">
        <v>4</v>
      </c>
      <c r="AE10" s="13">
        <v>11</v>
      </c>
      <c r="AF10" s="13">
        <v>11</v>
      </c>
      <c r="AG10" s="13">
        <v>3</v>
      </c>
      <c r="AH10" s="13">
        <v>1</v>
      </c>
      <c r="AI10" s="13">
        <v>3</v>
      </c>
      <c r="AJ10" s="13">
        <v>1</v>
      </c>
      <c r="AK10" s="13">
        <v>59</v>
      </c>
      <c r="AL10" s="8"/>
    </row>
    <row r="11" spans="1:38" x14ac:dyDescent="0.2">
      <c r="A11" s="20"/>
      <c r="B11" s="20"/>
      <c r="C11" s="14" t="s">
        <v>83</v>
      </c>
      <c r="D11" s="15" t="s">
        <v>179</v>
      </c>
      <c r="E11" s="15" t="s">
        <v>179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 t="s">
        <v>95</v>
      </c>
      <c r="AI11" s="14"/>
      <c r="AJ11" s="14"/>
      <c r="AK11" s="14"/>
      <c r="AL11" s="8"/>
    </row>
    <row r="12" spans="1:38" x14ac:dyDescent="0.2">
      <c r="A12" s="22"/>
      <c r="B12" s="19" t="s">
        <v>381</v>
      </c>
      <c r="C12" s="12">
        <v>0.42426922376909998</v>
      </c>
      <c r="D12" s="12">
        <v>0</v>
      </c>
      <c r="E12" s="12">
        <v>0.43406150489270001</v>
      </c>
      <c r="F12" s="12">
        <v>0.30701941082950002</v>
      </c>
      <c r="G12" s="12">
        <v>0.85126026641989994</v>
      </c>
      <c r="H12" s="12">
        <v>0.43793858633779997</v>
      </c>
      <c r="I12" s="12">
        <v>0.42871403233790001</v>
      </c>
      <c r="J12" s="12">
        <v>0.3896097767144</v>
      </c>
      <c r="K12" s="12">
        <v>0.38686858450029998</v>
      </c>
      <c r="L12" s="12">
        <v>0.4320700755577</v>
      </c>
      <c r="M12" s="12">
        <v>0.4320868380847</v>
      </c>
      <c r="N12" s="12">
        <v>0.41059180051409999</v>
      </c>
      <c r="O12" s="12">
        <v>0.39173680134909999</v>
      </c>
      <c r="P12" s="12">
        <v>0.35391671878609998</v>
      </c>
      <c r="Q12" s="12">
        <v>0.3121778706403</v>
      </c>
      <c r="R12" s="12">
        <v>0.47347782106030001</v>
      </c>
      <c r="S12" s="12">
        <v>0.45586482610290002</v>
      </c>
      <c r="T12" s="12">
        <v>0.45971874869020002</v>
      </c>
      <c r="U12" s="12">
        <v>0.52142567878660007</v>
      </c>
      <c r="V12" s="12">
        <v>0.38220338040239998</v>
      </c>
      <c r="W12" s="12">
        <v>0.3588947864625</v>
      </c>
      <c r="X12" s="12">
        <v>0.47129139464589997</v>
      </c>
      <c r="Y12" s="12">
        <v>0.49672210872610001</v>
      </c>
      <c r="Z12" s="12">
        <v>0.44146753852089998</v>
      </c>
      <c r="AA12" s="12">
        <v>0.35033085697060001</v>
      </c>
      <c r="AB12" s="12">
        <v>0.35618422885680001</v>
      </c>
      <c r="AC12" s="12">
        <v>0.37946509862819999</v>
      </c>
      <c r="AD12" s="12">
        <v>0.29351686606150001</v>
      </c>
      <c r="AE12" s="12">
        <v>0.3688535869856</v>
      </c>
      <c r="AF12" s="12">
        <v>0.46192610260380002</v>
      </c>
      <c r="AG12" s="12">
        <v>0.56558317612370002</v>
      </c>
      <c r="AH12" s="12">
        <v>0</v>
      </c>
      <c r="AI12" s="12">
        <v>0.34032184565380003</v>
      </c>
      <c r="AJ12" s="12">
        <v>0.31197281314070002</v>
      </c>
      <c r="AK12" s="12">
        <v>0.54747575330230003</v>
      </c>
      <c r="AL12" s="8"/>
    </row>
    <row r="13" spans="1:38" x14ac:dyDescent="0.2">
      <c r="A13" s="20"/>
      <c r="B13" s="20"/>
      <c r="C13" s="13">
        <v>358</v>
      </c>
      <c r="D13" s="13">
        <v>0</v>
      </c>
      <c r="E13" s="13">
        <v>91</v>
      </c>
      <c r="F13" s="13">
        <v>59</v>
      </c>
      <c r="G13" s="13">
        <v>208</v>
      </c>
      <c r="H13" s="13">
        <v>35</v>
      </c>
      <c r="I13" s="13">
        <v>49</v>
      </c>
      <c r="J13" s="13">
        <v>44</v>
      </c>
      <c r="K13" s="13">
        <v>74</v>
      </c>
      <c r="L13" s="13">
        <v>107</v>
      </c>
      <c r="M13" s="13">
        <v>140</v>
      </c>
      <c r="N13" s="13">
        <v>181</v>
      </c>
      <c r="O13" s="13">
        <v>81</v>
      </c>
      <c r="P13" s="13">
        <v>30</v>
      </c>
      <c r="Q13" s="13">
        <v>33</v>
      </c>
      <c r="R13" s="13">
        <v>89</v>
      </c>
      <c r="S13" s="13">
        <v>49</v>
      </c>
      <c r="T13" s="13">
        <v>13</v>
      </c>
      <c r="U13" s="13">
        <v>63</v>
      </c>
      <c r="V13" s="13">
        <v>75</v>
      </c>
      <c r="W13" s="13">
        <v>75</v>
      </c>
      <c r="X13" s="13">
        <v>65</v>
      </c>
      <c r="Y13" s="13">
        <v>71</v>
      </c>
      <c r="Z13" s="13">
        <v>33</v>
      </c>
      <c r="AA13" s="13">
        <v>4</v>
      </c>
      <c r="AB13" s="13">
        <v>115</v>
      </c>
      <c r="AC13" s="13">
        <v>28</v>
      </c>
      <c r="AD13" s="13">
        <v>6</v>
      </c>
      <c r="AE13" s="13">
        <v>17</v>
      </c>
      <c r="AF13" s="13">
        <v>26</v>
      </c>
      <c r="AG13" s="13">
        <v>10</v>
      </c>
      <c r="AH13" s="13">
        <v>0</v>
      </c>
      <c r="AI13" s="13">
        <v>5</v>
      </c>
      <c r="AJ13" s="13">
        <v>1</v>
      </c>
      <c r="AK13" s="13">
        <v>150</v>
      </c>
      <c r="AL13" s="8"/>
    </row>
    <row r="14" spans="1:38" x14ac:dyDescent="0.2">
      <c r="A14" s="20"/>
      <c r="B14" s="20"/>
      <c r="C14" s="14" t="s">
        <v>83</v>
      </c>
      <c r="D14" s="14"/>
      <c r="E14" s="15" t="s">
        <v>113</v>
      </c>
      <c r="F14" s="15" t="s">
        <v>113</v>
      </c>
      <c r="G14" s="15" t="s">
        <v>114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5" t="s">
        <v>85</v>
      </c>
      <c r="AL14" s="8"/>
    </row>
    <row r="15" spans="1:38" x14ac:dyDescent="0.2">
      <c r="A15" s="22"/>
      <c r="B15" s="19" t="s">
        <v>382</v>
      </c>
      <c r="C15" s="12">
        <v>0.19351351761800001</v>
      </c>
      <c r="D15" s="12">
        <v>0</v>
      </c>
      <c r="E15" s="12">
        <v>0</v>
      </c>
      <c r="F15" s="12">
        <v>0.63440532923939996</v>
      </c>
      <c r="G15" s="12">
        <v>0.14490839453679999</v>
      </c>
      <c r="H15" s="12">
        <v>0.2309219070514</v>
      </c>
      <c r="I15" s="12">
        <v>0.2406023449611</v>
      </c>
      <c r="J15" s="12">
        <v>0.2377800661552</v>
      </c>
      <c r="K15" s="12">
        <v>0.16392860976160001</v>
      </c>
      <c r="L15" s="12">
        <v>0.12440217411979999</v>
      </c>
      <c r="M15" s="12">
        <v>0.18978499373960001</v>
      </c>
      <c r="N15" s="12">
        <v>0.1934687836864</v>
      </c>
      <c r="O15" s="12">
        <v>0.17116943164170001</v>
      </c>
      <c r="P15" s="12">
        <v>0.28925471014929999</v>
      </c>
      <c r="Q15" s="12">
        <v>0.2442718851206</v>
      </c>
      <c r="R15" s="12">
        <v>0.19296698783319999</v>
      </c>
      <c r="S15" s="12">
        <v>0.13703306590049999</v>
      </c>
      <c r="T15" s="12">
        <v>0.12006151470110001</v>
      </c>
      <c r="U15" s="12">
        <v>0.1836156797946</v>
      </c>
      <c r="V15" s="12">
        <v>0.1893142589781</v>
      </c>
      <c r="W15" s="12">
        <v>0.2545013277748</v>
      </c>
      <c r="X15" s="12">
        <v>0.164786924069</v>
      </c>
      <c r="Y15" s="12">
        <v>0.1431000597233</v>
      </c>
      <c r="Z15" s="12">
        <v>0.1604001644303</v>
      </c>
      <c r="AA15" s="12">
        <v>0.4917167724748</v>
      </c>
      <c r="AB15" s="12">
        <v>0.26760404202049998</v>
      </c>
      <c r="AC15" s="12">
        <v>0.23599762671710001</v>
      </c>
      <c r="AD15" s="12">
        <v>0.34980728514909998</v>
      </c>
      <c r="AE15" s="12">
        <v>0.15450407220660001</v>
      </c>
      <c r="AF15" s="12">
        <v>6.2391322533310013E-2</v>
      </c>
      <c r="AG15" s="12">
        <v>4.4679485983299988E-2</v>
      </c>
      <c r="AH15" s="12">
        <v>0.22268813161379999</v>
      </c>
      <c r="AI15" s="12">
        <v>0</v>
      </c>
      <c r="AJ15" s="12">
        <v>0</v>
      </c>
      <c r="AK15" s="12">
        <v>0.1167783685697</v>
      </c>
      <c r="AL15" s="8"/>
    </row>
    <row r="16" spans="1:38" x14ac:dyDescent="0.2">
      <c r="A16" s="20"/>
      <c r="B16" s="20"/>
      <c r="C16" s="13">
        <v>218</v>
      </c>
      <c r="D16" s="13">
        <v>0</v>
      </c>
      <c r="E16" s="13">
        <v>0</v>
      </c>
      <c r="F16" s="13">
        <v>166</v>
      </c>
      <c r="G16" s="13">
        <v>52</v>
      </c>
      <c r="H16" s="13">
        <v>29</v>
      </c>
      <c r="I16" s="13">
        <v>45</v>
      </c>
      <c r="J16" s="13">
        <v>38</v>
      </c>
      <c r="K16" s="13">
        <v>43</v>
      </c>
      <c r="L16" s="13">
        <v>48</v>
      </c>
      <c r="M16" s="13">
        <v>84</v>
      </c>
      <c r="N16" s="13">
        <v>118</v>
      </c>
      <c r="O16" s="13">
        <v>54</v>
      </c>
      <c r="P16" s="13">
        <v>33</v>
      </c>
      <c r="Q16" s="13">
        <v>33</v>
      </c>
      <c r="R16" s="13">
        <v>52</v>
      </c>
      <c r="S16" s="13">
        <v>17</v>
      </c>
      <c r="T16" s="13">
        <v>6</v>
      </c>
      <c r="U16" s="13">
        <v>23</v>
      </c>
      <c r="V16" s="13">
        <v>56</v>
      </c>
      <c r="W16" s="13">
        <v>74</v>
      </c>
      <c r="X16" s="13">
        <v>29</v>
      </c>
      <c r="Y16" s="13">
        <v>31</v>
      </c>
      <c r="Z16" s="13">
        <v>11</v>
      </c>
      <c r="AA16" s="13">
        <v>6</v>
      </c>
      <c r="AB16" s="13">
        <v>127</v>
      </c>
      <c r="AC16" s="13">
        <v>33</v>
      </c>
      <c r="AD16" s="13">
        <v>6</v>
      </c>
      <c r="AE16" s="13">
        <v>3</v>
      </c>
      <c r="AF16" s="13">
        <v>5</v>
      </c>
      <c r="AG16" s="13">
        <v>1</v>
      </c>
      <c r="AH16" s="13">
        <v>2</v>
      </c>
      <c r="AI16" s="13">
        <v>0</v>
      </c>
      <c r="AJ16" s="13">
        <v>0</v>
      </c>
      <c r="AK16" s="13">
        <v>41</v>
      </c>
      <c r="AL16" s="8"/>
    </row>
    <row r="17" spans="1:38" x14ac:dyDescent="0.2">
      <c r="A17" s="20"/>
      <c r="B17" s="20"/>
      <c r="C17" s="14" t="s">
        <v>83</v>
      </c>
      <c r="D17" s="14"/>
      <c r="E17" s="14"/>
      <c r="F17" s="15" t="s">
        <v>259</v>
      </c>
      <c r="G17" s="15" t="s">
        <v>100</v>
      </c>
      <c r="H17" s="14"/>
      <c r="I17" s="15" t="s">
        <v>111</v>
      </c>
      <c r="J17" s="15" t="s">
        <v>111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5" t="s">
        <v>143</v>
      </c>
      <c r="AC17" s="14"/>
      <c r="AD17" s="14"/>
      <c r="AE17" s="14"/>
      <c r="AF17" s="14"/>
      <c r="AG17" s="14"/>
      <c r="AH17" s="14"/>
      <c r="AI17" s="14"/>
      <c r="AJ17" s="14"/>
      <c r="AK17" s="14"/>
      <c r="AL17" s="8"/>
    </row>
    <row r="18" spans="1:38" x14ac:dyDescent="0.2">
      <c r="A18" s="22"/>
      <c r="B18" s="19" t="s">
        <v>383</v>
      </c>
      <c r="C18" s="12">
        <v>7.6477104225860001E-2</v>
      </c>
      <c r="D18" s="12">
        <v>0</v>
      </c>
      <c r="E18" s="12">
        <v>0.27128188238220002</v>
      </c>
      <c r="F18" s="12">
        <v>0</v>
      </c>
      <c r="G18" s="12">
        <v>0</v>
      </c>
      <c r="H18" s="12">
        <v>3.3033439558830001E-2</v>
      </c>
      <c r="I18" s="12">
        <v>4.2704448269920002E-2</v>
      </c>
      <c r="J18" s="12">
        <v>6.8321722855660003E-2</v>
      </c>
      <c r="K18" s="12">
        <v>8.6441335308540007E-2</v>
      </c>
      <c r="L18" s="12">
        <v>0.1616113528051</v>
      </c>
      <c r="M18" s="12">
        <v>7.6052832553639996E-2</v>
      </c>
      <c r="N18" s="12">
        <v>7.6859618929520007E-2</v>
      </c>
      <c r="O18" s="12">
        <v>0.12840883690140001</v>
      </c>
      <c r="P18" s="12">
        <v>6.0782418185459999E-2</v>
      </c>
      <c r="Q18" s="12">
        <v>4.8597772195379987E-2</v>
      </c>
      <c r="R18" s="12">
        <v>8.1923193430300009E-2</v>
      </c>
      <c r="S18" s="12">
        <v>1.0350323202850001E-2</v>
      </c>
      <c r="T18" s="12">
        <v>0.1212955126266</v>
      </c>
      <c r="U18" s="12">
        <v>5.4305091406670003E-2</v>
      </c>
      <c r="V18" s="12">
        <v>0.14916155030789999</v>
      </c>
      <c r="W18" s="12">
        <v>8.2385565353299994E-2</v>
      </c>
      <c r="X18" s="12">
        <v>3.606527921957E-2</v>
      </c>
      <c r="Y18" s="12">
        <v>2.6181595828910002E-2</v>
      </c>
      <c r="Z18" s="12">
        <v>3.930922915125E-2</v>
      </c>
      <c r="AA18" s="12">
        <v>3.5768014847609997E-2</v>
      </c>
      <c r="AB18" s="12">
        <v>6.1017064598640001E-2</v>
      </c>
      <c r="AC18" s="12">
        <v>0.110271113068</v>
      </c>
      <c r="AD18" s="12">
        <v>0.1611495626027</v>
      </c>
      <c r="AE18" s="12">
        <v>0.12722392788789999</v>
      </c>
      <c r="AF18" s="12">
        <v>0.19771185141789999</v>
      </c>
      <c r="AG18" s="12">
        <v>0.1197933309491</v>
      </c>
      <c r="AH18" s="12">
        <v>0</v>
      </c>
      <c r="AI18" s="12">
        <v>5.2138863308000001E-2</v>
      </c>
      <c r="AJ18" s="12">
        <v>0.26302718049259999</v>
      </c>
      <c r="AK18" s="12">
        <v>5.2529217896089997E-2</v>
      </c>
      <c r="AL18" s="8"/>
    </row>
    <row r="19" spans="1:38" x14ac:dyDescent="0.2">
      <c r="A19" s="20"/>
      <c r="B19" s="20"/>
      <c r="C19" s="13">
        <v>54</v>
      </c>
      <c r="D19" s="13">
        <v>0</v>
      </c>
      <c r="E19" s="13">
        <v>54</v>
      </c>
      <c r="F19" s="13">
        <v>0</v>
      </c>
      <c r="G19" s="13">
        <v>0</v>
      </c>
      <c r="H19" s="13">
        <v>2</v>
      </c>
      <c r="I19" s="13">
        <v>3</v>
      </c>
      <c r="J19" s="13">
        <v>3</v>
      </c>
      <c r="K19" s="13">
        <v>11</v>
      </c>
      <c r="L19" s="13">
        <v>28</v>
      </c>
      <c r="M19" s="13">
        <v>23</v>
      </c>
      <c r="N19" s="13">
        <v>25</v>
      </c>
      <c r="O19" s="13">
        <v>23</v>
      </c>
      <c r="P19" s="13">
        <v>5</v>
      </c>
      <c r="Q19" s="13">
        <v>3</v>
      </c>
      <c r="R19" s="13">
        <v>12</v>
      </c>
      <c r="S19" s="13">
        <v>2</v>
      </c>
      <c r="T19" s="13">
        <v>1</v>
      </c>
      <c r="U19" s="13">
        <v>8</v>
      </c>
      <c r="V19" s="13">
        <v>18</v>
      </c>
      <c r="W19" s="13">
        <v>17</v>
      </c>
      <c r="X19" s="13">
        <v>1</v>
      </c>
      <c r="Y19" s="13">
        <v>8</v>
      </c>
      <c r="Z19" s="13">
        <v>3</v>
      </c>
      <c r="AA19" s="13">
        <v>1</v>
      </c>
      <c r="AB19" s="13">
        <v>15</v>
      </c>
      <c r="AC19" s="13">
        <v>3</v>
      </c>
      <c r="AD19" s="13">
        <v>2</v>
      </c>
      <c r="AE19" s="13">
        <v>5</v>
      </c>
      <c r="AF19" s="13">
        <v>8</v>
      </c>
      <c r="AG19" s="13">
        <v>2</v>
      </c>
      <c r="AH19" s="13">
        <v>0</v>
      </c>
      <c r="AI19" s="13">
        <v>1</v>
      </c>
      <c r="AJ19" s="13">
        <v>1</v>
      </c>
      <c r="AK19" s="13">
        <v>17</v>
      </c>
      <c r="AL19" s="8"/>
    </row>
    <row r="20" spans="1:38" x14ac:dyDescent="0.2">
      <c r="A20" s="20"/>
      <c r="B20" s="20"/>
      <c r="C20" s="14" t="s">
        <v>83</v>
      </c>
      <c r="D20" s="14"/>
      <c r="E20" s="15" t="s">
        <v>283</v>
      </c>
      <c r="F20" s="14"/>
      <c r="G20" s="14"/>
      <c r="H20" s="14"/>
      <c r="I20" s="14"/>
      <c r="J20" s="14"/>
      <c r="K20" s="14"/>
      <c r="L20" s="14"/>
      <c r="M20" s="14"/>
      <c r="N20" s="14"/>
      <c r="O20" s="15" t="s">
        <v>145</v>
      </c>
      <c r="P20" s="14"/>
      <c r="Q20" s="14"/>
      <c r="R20" s="14"/>
      <c r="S20" s="14"/>
      <c r="T20" s="14"/>
      <c r="U20" s="14"/>
      <c r="V20" s="15" t="s">
        <v>94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8"/>
    </row>
    <row r="21" spans="1:38" x14ac:dyDescent="0.2">
      <c r="A21" s="22"/>
      <c r="B21" s="19" t="s">
        <v>384</v>
      </c>
      <c r="C21" s="12">
        <v>8.2708182257060003E-2</v>
      </c>
      <c r="D21" s="12">
        <v>0.3988786006926</v>
      </c>
      <c r="E21" s="12">
        <v>0</v>
      </c>
      <c r="F21" s="12">
        <v>0</v>
      </c>
      <c r="G21" s="12">
        <v>0</v>
      </c>
      <c r="H21" s="12">
        <v>9.9261041731039987E-2</v>
      </c>
      <c r="I21" s="12">
        <v>6.0899681601870002E-2</v>
      </c>
      <c r="J21" s="12">
        <v>7.4901768949060005E-2</v>
      </c>
      <c r="K21" s="12">
        <v>0.1063327109473</v>
      </c>
      <c r="L21" s="12">
        <v>7.832610728818E-2</v>
      </c>
      <c r="M21" s="12">
        <v>8.4175597158969995E-2</v>
      </c>
      <c r="N21" s="12">
        <v>8.4538434799520001E-2</v>
      </c>
      <c r="O21" s="12">
        <v>9.8981052049589999E-2</v>
      </c>
      <c r="P21" s="12">
        <v>3.7124473394989997E-2</v>
      </c>
      <c r="Q21" s="12">
        <v>8.4713239148060004E-2</v>
      </c>
      <c r="R21" s="12">
        <v>6.5153700872020007E-2</v>
      </c>
      <c r="S21" s="12">
        <v>0.14682164943439999</v>
      </c>
      <c r="T21" s="12">
        <v>8.7871412832410012E-2</v>
      </c>
      <c r="U21" s="12">
        <v>6.0076148496889997E-2</v>
      </c>
      <c r="V21" s="12">
        <v>8.1325575835249991E-2</v>
      </c>
      <c r="W21" s="12">
        <v>7.5329825974600001E-2</v>
      </c>
      <c r="X21" s="12">
        <v>5.2936755406549997E-2</v>
      </c>
      <c r="Y21" s="12">
        <v>0.14599743785790001</v>
      </c>
      <c r="Z21" s="12">
        <v>3.8410981576759998E-2</v>
      </c>
      <c r="AA21" s="12">
        <v>4.1454539866370002E-2</v>
      </c>
      <c r="AB21" s="12">
        <v>6.6988350923039994E-2</v>
      </c>
      <c r="AC21" s="12">
        <v>0.1099425585497</v>
      </c>
      <c r="AD21" s="12">
        <v>4.500497326597E-2</v>
      </c>
      <c r="AE21" s="12">
        <v>0.14215257838020001</v>
      </c>
      <c r="AF21" s="12">
        <v>0.1007133074613</v>
      </c>
      <c r="AG21" s="12">
        <v>6.8934917373360008E-2</v>
      </c>
      <c r="AH21" s="12">
        <v>0.1054451897239</v>
      </c>
      <c r="AI21" s="12">
        <v>5.6558787119010002E-2</v>
      </c>
      <c r="AJ21" s="12">
        <v>0.35523256075030002</v>
      </c>
      <c r="AK21" s="12">
        <v>8.3929269767329992E-2</v>
      </c>
      <c r="AL21" s="8"/>
    </row>
    <row r="22" spans="1:38" x14ac:dyDescent="0.2">
      <c r="A22" s="20"/>
      <c r="B22" s="20"/>
      <c r="C22" s="13">
        <v>91</v>
      </c>
      <c r="D22" s="13">
        <v>91</v>
      </c>
      <c r="E22" s="13">
        <v>0</v>
      </c>
      <c r="F22" s="13">
        <v>0</v>
      </c>
      <c r="G22" s="13">
        <v>0</v>
      </c>
      <c r="H22" s="13">
        <v>5</v>
      </c>
      <c r="I22" s="13">
        <v>8</v>
      </c>
      <c r="J22" s="13">
        <v>17</v>
      </c>
      <c r="K22" s="13">
        <v>22</v>
      </c>
      <c r="L22" s="13">
        <v>32</v>
      </c>
      <c r="M22" s="13">
        <v>38</v>
      </c>
      <c r="N22" s="13">
        <v>48</v>
      </c>
      <c r="O22" s="13">
        <v>26</v>
      </c>
      <c r="P22" s="13">
        <v>6</v>
      </c>
      <c r="Q22" s="13">
        <v>9</v>
      </c>
      <c r="R22" s="13">
        <v>22</v>
      </c>
      <c r="S22" s="13">
        <v>13</v>
      </c>
      <c r="T22" s="13">
        <v>3</v>
      </c>
      <c r="U22" s="13">
        <v>12</v>
      </c>
      <c r="V22" s="13">
        <v>23</v>
      </c>
      <c r="W22" s="13">
        <v>21</v>
      </c>
      <c r="X22" s="13">
        <v>12</v>
      </c>
      <c r="Y22" s="13">
        <v>24</v>
      </c>
      <c r="Z22" s="13">
        <v>5</v>
      </c>
      <c r="AA22" s="13">
        <v>1</v>
      </c>
      <c r="AB22" s="13">
        <v>25</v>
      </c>
      <c r="AC22" s="13">
        <v>11</v>
      </c>
      <c r="AD22" s="13">
        <v>1</v>
      </c>
      <c r="AE22" s="13">
        <v>9</v>
      </c>
      <c r="AF22" s="13">
        <v>9</v>
      </c>
      <c r="AG22" s="13">
        <v>2</v>
      </c>
      <c r="AH22" s="13">
        <v>1</v>
      </c>
      <c r="AI22" s="13">
        <v>2</v>
      </c>
      <c r="AJ22" s="13">
        <v>2</v>
      </c>
      <c r="AK22" s="13">
        <v>29</v>
      </c>
      <c r="AL22" s="8"/>
    </row>
    <row r="23" spans="1:38" x14ac:dyDescent="0.2">
      <c r="A23" s="20"/>
      <c r="B23" s="20"/>
      <c r="C23" s="14" t="s">
        <v>83</v>
      </c>
      <c r="D23" s="15" t="s">
        <v>379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8"/>
    </row>
    <row r="24" spans="1:38" x14ac:dyDescent="0.2">
      <c r="A24" s="22"/>
      <c r="B24" s="19" t="s">
        <v>385</v>
      </c>
      <c r="C24" s="12">
        <v>3.5750660149079988E-2</v>
      </c>
      <c r="D24" s="12">
        <v>7.8818518133520005E-2</v>
      </c>
      <c r="E24" s="12">
        <v>1.449323612016E-2</v>
      </c>
      <c r="F24" s="12">
        <v>5.8575259931119998E-2</v>
      </c>
      <c r="G24" s="12">
        <v>3.8313390433069999E-3</v>
      </c>
      <c r="H24" s="12">
        <v>1.7497376778959999E-2</v>
      </c>
      <c r="I24" s="12">
        <v>2.3459370445080001E-2</v>
      </c>
      <c r="J24" s="12">
        <v>2.89680190006E-2</v>
      </c>
      <c r="K24" s="12">
        <v>6.8403631985219995E-2</v>
      </c>
      <c r="L24" s="12">
        <v>4.6969117830810002E-2</v>
      </c>
      <c r="M24" s="12">
        <v>3.5843775612250002E-2</v>
      </c>
      <c r="N24" s="12">
        <v>3.9421028206630002E-2</v>
      </c>
      <c r="O24" s="12">
        <v>5.5408856067839997E-2</v>
      </c>
      <c r="P24" s="12">
        <v>5.4060546988260003E-2</v>
      </c>
      <c r="Q24" s="12">
        <v>6.8833391555100001E-2</v>
      </c>
      <c r="R24" s="12">
        <v>1.2782612487299999E-2</v>
      </c>
      <c r="S24" s="12">
        <v>2.5315087114290001E-2</v>
      </c>
      <c r="T24" s="12">
        <v>2.2391151631590001E-2</v>
      </c>
      <c r="U24" s="12">
        <v>8.3812936470780003E-3</v>
      </c>
      <c r="V24" s="12">
        <v>6.1802976442169998E-2</v>
      </c>
      <c r="W24" s="12">
        <v>4.2571684932540002E-2</v>
      </c>
      <c r="X24" s="12">
        <v>2.663060217658E-2</v>
      </c>
      <c r="Y24" s="12">
        <v>5.5067297333290001E-3</v>
      </c>
      <c r="Z24" s="12">
        <v>3.7081548308469998E-2</v>
      </c>
      <c r="AA24" s="12">
        <v>8.0729815840639998E-2</v>
      </c>
      <c r="AB24" s="12">
        <v>4.3591565555800002E-2</v>
      </c>
      <c r="AC24" s="12">
        <v>2.7326707906740001E-2</v>
      </c>
      <c r="AD24" s="12">
        <v>0</v>
      </c>
      <c r="AE24" s="12">
        <v>0</v>
      </c>
      <c r="AF24" s="12">
        <v>3.8253259752969997E-2</v>
      </c>
      <c r="AG24" s="12">
        <v>6.6301529587509997E-2</v>
      </c>
      <c r="AH24" s="12">
        <v>0</v>
      </c>
      <c r="AI24" s="12">
        <v>0.12591748254330001</v>
      </c>
      <c r="AJ24" s="12">
        <v>0</v>
      </c>
      <c r="AK24" s="12">
        <v>2.9310312785790001E-2</v>
      </c>
      <c r="AL24" s="8"/>
    </row>
    <row r="25" spans="1:38" x14ac:dyDescent="0.2">
      <c r="A25" s="20"/>
      <c r="B25" s="20"/>
      <c r="C25" s="13">
        <v>35</v>
      </c>
      <c r="D25" s="13">
        <v>16</v>
      </c>
      <c r="E25" s="13">
        <v>4</v>
      </c>
      <c r="F25" s="13">
        <v>14</v>
      </c>
      <c r="G25" s="13">
        <v>1</v>
      </c>
      <c r="H25" s="13">
        <v>4</v>
      </c>
      <c r="I25" s="13">
        <v>4</v>
      </c>
      <c r="J25" s="13">
        <v>4</v>
      </c>
      <c r="K25" s="13">
        <v>10</v>
      </c>
      <c r="L25" s="13">
        <v>9</v>
      </c>
      <c r="M25" s="13">
        <v>15</v>
      </c>
      <c r="N25" s="13">
        <v>19</v>
      </c>
      <c r="O25" s="13">
        <v>13</v>
      </c>
      <c r="P25" s="13">
        <v>6</v>
      </c>
      <c r="Q25" s="13">
        <v>8</v>
      </c>
      <c r="R25" s="13">
        <v>3</v>
      </c>
      <c r="S25" s="13">
        <v>3</v>
      </c>
      <c r="T25" s="13">
        <v>1</v>
      </c>
      <c r="U25" s="13">
        <v>1</v>
      </c>
      <c r="V25" s="13">
        <v>14</v>
      </c>
      <c r="W25" s="13">
        <v>11</v>
      </c>
      <c r="X25" s="13">
        <v>4</v>
      </c>
      <c r="Y25" s="13">
        <v>1</v>
      </c>
      <c r="Z25" s="13">
        <v>3</v>
      </c>
      <c r="AA25" s="13">
        <v>1</v>
      </c>
      <c r="AB25" s="13">
        <v>18</v>
      </c>
      <c r="AC25" s="13">
        <v>3</v>
      </c>
      <c r="AD25" s="13">
        <v>0</v>
      </c>
      <c r="AE25" s="13">
        <v>0</v>
      </c>
      <c r="AF25" s="13">
        <v>2</v>
      </c>
      <c r="AG25" s="13">
        <v>1</v>
      </c>
      <c r="AH25" s="13">
        <v>0</v>
      </c>
      <c r="AI25" s="13">
        <v>2</v>
      </c>
      <c r="AJ25" s="13">
        <v>0</v>
      </c>
      <c r="AK25" s="13">
        <v>9</v>
      </c>
      <c r="AL25" s="8"/>
    </row>
    <row r="26" spans="1:38" x14ac:dyDescent="0.2">
      <c r="A26" s="20"/>
      <c r="B26" s="20"/>
      <c r="C26" s="14" t="s">
        <v>83</v>
      </c>
      <c r="D26" s="15" t="s">
        <v>386</v>
      </c>
      <c r="E26" s="14"/>
      <c r="F26" s="15" t="s">
        <v>387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5" t="s">
        <v>91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8"/>
    </row>
    <row r="27" spans="1:38" x14ac:dyDescent="0.2">
      <c r="A27" s="22"/>
      <c r="B27" s="19" t="s">
        <v>29</v>
      </c>
      <c r="C27" s="12">
        <v>1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  <c r="AF27" s="12">
        <v>1</v>
      </c>
      <c r="AG27" s="12">
        <v>1</v>
      </c>
      <c r="AH27" s="12">
        <v>1</v>
      </c>
      <c r="AI27" s="12">
        <v>1</v>
      </c>
      <c r="AJ27" s="12">
        <v>1</v>
      </c>
      <c r="AK27" s="12">
        <v>1</v>
      </c>
      <c r="AL27" s="8"/>
    </row>
    <row r="28" spans="1:38" x14ac:dyDescent="0.2">
      <c r="A28" s="20"/>
      <c r="B28" s="20"/>
      <c r="C28" s="13">
        <v>979</v>
      </c>
      <c r="D28" s="13">
        <v>203</v>
      </c>
      <c r="E28" s="13">
        <v>276</v>
      </c>
      <c r="F28" s="13">
        <v>239</v>
      </c>
      <c r="G28" s="13">
        <v>261</v>
      </c>
      <c r="H28" s="13">
        <v>92</v>
      </c>
      <c r="I28" s="13">
        <v>146</v>
      </c>
      <c r="J28" s="13">
        <v>142</v>
      </c>
      <c r="K28" s="13">
        <v>198</v>
      </c>
      <c r="L28" s="13">
        <v>297</v>
      </c>
      <c r="M28" s="13">
        <v>385</v>
      </c>
      <c r="N28" s="13">
        <v>516</v>
      </c>
      <c r="O28" s="13">
        <v>249</v>
      </c>
      <c r="P28" s="13">
        <v>103</v>
      </c>
      <c r="Q28" s="13">
        <v>125</v>
      </c>
      <c r="R28" s="13">
        <v>227</v>
      </c>
      <c r="S28" s="13">
        <v>111</v>
      </c>
      <c r="T28" s="13">
        <v>34</v>
      </c>
      <c r="U28" s="13">
        <v>130</v>
      </c>
      <c r="V28" s="13">
        <v>242</v>
      </c>
      <c r="W28" s="13">
        <v>261</v>
      </c>
      <c r="X28" s="13">
        <v>149</v>
      </c>
      <c r="Y28" s="13">
        <v>174</v>
      </c>
      <c r="Z28" s="13">
        <v>71</v>
      </c>
      <c r="AA28" s="13">
        <v>13</v>
      </c>
      <c r="AB28" s="13">
        <v>401</v>
      </c>
      <c r="AC28" s="13">
        <v>104</v>
      </c>
      <c r="AD28" s="13">
        <v>19</v>
      </c>
      <c r="AE28" s="13">
        <v>45</v>
      </c>
      <c r="AF28" s="13">
        <v>61</v>
      </c>
      <c r="AG28" s="13">
        <v>19</v>
      </c>
      <c r="AH28" s="13">
        <v>4</v>
      </c>
      <c r="AI28" s="13">
        <v>13</v>
      </c>
      <c r="AJ28" s="13">
        <v>5</v>
      </c>
      <c r="AK28" s="13">
        <v>308</v>
      </c>
      <c r="AL28" s="8"/>
    </row>
    <row r="29" spans="1:38" x14ac:dyDescent="0.2">
      <c r="A29" s="20"/>
      <c r="B29" s="20"/>
      <c r="C29" s="14" t="s">
        <v>83</v>
      </c>
      <c r="D29" s="14" t="s">
        <v>83</v>
      </c>
      <c r="E29" s="14" t="s">
        <v>83</v>
      </c>
      <c r="F29" s="14" t="s">
        <v>83</v>
      </c>
      <c r="G29" s="14" t="s">
        <v>83</v>
      </c>
      <c r="H29" s="14" t="s">
        <v>83</v>
      </c>
      <c r="I29" s="14" t="s">
        <v>83</v>
      </c>
      <c r="J29" s="14" t="s">
        <v>83</v>
      </c>
      <c r="K29" s="14" t="s">
        <v>83</v>
      </c>
      <c r="L29" s="14" t="s">
        <v>83</v>
      </c>
      <c r="M29" s="14" t="s">
        <v>83</v>
      </c>
      <c r="N29" s="14" t="s">
        <v>83</v>
      </c>
      <c r="O29" s="14" t="s">
        <v>83</v>
      </c>
      <c r="P29" s="14" t="s">
        <v>83</v>
      </c>
      <c r="Q29" s="14" t="s">
        <v>83</v>
      </c>
      <c r="R29" s="14" t="s">
        <v>83</v>
      </c>
      <c r="S29" s="14" t="s">
        <v>83</v>
      </c>
      <c r="T29" s="14" t="s">
        <v>83</v>
      </c>
      <c r="U29" s="14" t="s">
        <v>83</v>
      </c>
      <c r="V29" s="14" t="s">
        <v>83</v>
      </c>
      <c r="W29" s="14" t="s">
        <v>83</v>
      </c>
      <c r="X29" s="14" t="s">
        <v>83</v>
      </c>
      <c r="Y29" s="14" t="s">
        <v>83</v>
      </c>
      <c r="Z29" s="14" t="s">
        <v>83</v>
      </c>
      <c r="AA29" s="14" t="s">
        <v>83</v>
      </c>
      <c r="AB29" s="14" t="s">
        <v>83</v>
      </c>
      <c r="AC29" s="14" t="s">
        <v>83</v>
      </c>
      <c r="AD29" s="14" t="s">
        <v>83</v>
      </c>
      <c r="AE29" s="14" t="s">
        <v>83</v>
      </c>
      <c r="AF29" s="14" t="s">
        <v>83</v>
      </c>
      <c r="AG29" s="14" t="s">
        <v>83</v>
      </c>
      <c r="AH29" s="14" t="s">
        <v>83</v>
      </c>
      <c r="AI29" s="14" t="s">
        <v>83</v>
      </c>
      <c r="AJ29" s="14" t="s">
        <v>83</v>
      </c>
      <c r="AK29" s="14" t="s">
        <v>83</v>
      </c>
      <c r="AL29" s="8"/>
    </row>
    <row r="30" spans="1:38" x14ac:dyDescent="0.2">
      <c r="A30" s="16" t="s">
        <v>388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8" x14ac:dyDescent="0.2">
      <c r="A31" s="18" t="s">
        <v>103</v>
      </c>
    </row>
  </sheetData>
  <mergeCells count="18">
    <mergeCell ref="B24:B26"/>
    <mergeCell ref="B27:B29"/>
    <mergeCell ref="A6:A29"/>
    <mergeCell ref="B9:B11"/>
    <mergeCell ref="B12:B14"/>
    <mergeCell ref="B15:B17"/>
    <mergeCell ref="B18:B20"/>
    <mergeCell ref="B21:B23"/>
    <mergeCell ref="AB3:AK3"/>
    <mergeCell ref="AI2:AK2"/>
    <mergeCell ref="A2:C2"/>
    <mergeCell ref="A3:B5"/>
    <mergeCell ref="B6:B8"/>
    <mergeCell ref="D3:G3"/>
    <mergeCell ref="H3:L3"/>
    <mergeCell ref="M3:N3"/>
    <mergeCell ref="O3:U3"/>
    <mergeCell ref="V3:AA3"/>
  </mergeCells>
  <hyperlinks>
    <hyperlink ref="A1" location="'TOC'!A1:A1" display="Back to TOC" xr:uid="{00000000-0004-0000-2100-000000000000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L22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H27" sqref="H27"/>
    </sheetView>
  </sheetViews>
  <sheetFormatPr baseColWidth="10" defaultColWidth="8.83203125" defaultRowHeight="15" x14ac:dyDescent="0.2"/>
  <cols>
    <col min="1" max="1" width="50" style="2" bestFit="1" customWidth="1"/>
    <col min="2" max="2" width="25" style="2" bestFit="1" customWidth="1"/>
    <col min="3" max="37" width="12.6640625" style="2" customWidth="1"/>
  </cols>
  <sheetData>
    <row r="1" spans="1:38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8"/>
    </row>
    <row r="2" spans="1:38" ht="36" customHeight="1" x14ac:dyDescent="0.2">
      <c r="A2" s="26" t="s">
        <v>396</v>
      </c>
      <c r="B2" s="24"/>
      <c r="C2" s="2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8"/>
    </row>
    <row r="3" spans="1:38" ht="37" customHeight="1" x14ac:dyDescent="0.2">
      <c r="A3" s="27"/>
      <c r="B3" s="24"/>
      <c r="C3" s="11" t="s">
        <v>29</v>
      </c>
      <c r="D3" s="23" t="s">
        <v>30</v>
      </c>
      <c r="E3" s="24"/>
      <c r="F3" s="24"/>
      <c r="G3" s="24"/>
      <c r="H3" s="23" t="s">
        <v>31</v>
      </c>
      <c r="I3" s="24"/>
      <c r="J3" s="24"/>
      <c r="K3" s="24"/>
      <c r="L3" s="24"/>
      <c r="M3" s="23" t="s">
        <v>32</v>
      </c>
      <c r="N3" s="24"/>
      <c r="O3" s="23" t="s">
        <v>33</v>
      </c>
      <c r="P3" s="24"/>
      <c r="Q3" s="24"/>
      <c r="R3" s="24"/>
      <c r="S3" s="24"/>
      <c r="T3" s="24"/>
      <c r="U3" s="24"/>
      <c r="V3" s="23" t="s">
        <v>34</v>
      </c>
      <c r="W3" s="24"/>
      <c r="X3" s="24"/>
      <c r="Y3" s="24"/>
      <c r="Z3" s="24"/>
      <c r="AA3" s="24"/>
      <c r="AB3" s="23" t="s">
        <v>35</v>
      </c>
      <c r="AC3" s="24"/>
      <c r="AD3" s="24"/>
      <c r="AE3" s="24"/>
      <c r="AF3" s="24"/>
      <c r="AG3" s="24"/>
      <c r="AH3" s="24"/>
      <c r="AI3" s="24"/>
      <c r="AJ3" s="24"/>
      <c r="AK3" s="24"/>
      <c r="AL3" s="8"/>
    </row>
    <row r="4" spans="1:38" ht="16" customHeight="1" x14ac:dyDescent="0.2">
      <c r="A4" s="20"/>
      <c r="B4" s="24"/>
      <c r="C4" s="9" t="s">
        <v>36</v>
      </c>
      <c r="D4" s="9" t="s">
        <v>36</v>
      </c>
      <c r="E4" s="9" t="s">
        <v>37</v>
      </c>
      <c r="F4" s="9" t="s">
        <v>38</v>
      </c>
      <c r="G4" s="9" t="s">
        <v>39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36</v>
      </c>
      <c r="N4" s="9" t="s">
        <v>37</v>
      </c>
      <c r="O4" s="9" t="s">
        <v>36</v>
      </c>
      <c r="P4" s="9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36</v>
      </c>
      <c r="W4" s="9" t="s">
        <v>37</v>
      </c>
      <c r="X4" s="9" t="s">
        <v>38</v>
      </c>
      <c r="Y4" s="9" t="s">
        <v>39</v>
      </c>
      <c r="Z4" s="9" t="s">
        <v>40</v>
      </c>
      <c r="AA4" s="9" t="s">
        <v>41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9" t="s">
        <v>41</v>
      </c>
      <c r="AH4" s="9" t="s">
        <v>42</v>
      </c>
      <c r="AI4" s="9" t="s">
        <v>43</v>
      </c>
      <c r="AJ4" s="9" t="s">
        <v>44</v>
      </c>
      <c r="AK4" s="9" t="s">
        <v>45</v>
      </c>
      <c r="AL4" s="8"/>
    </row>
    <row r="5" spans="1:38" ht="25" x14ac:dyDescent="0.2">
      <c r="A5" s="20"/>
      <c r="B5" s="24"/>
      <c r="C5" s="11" t="s">
        <v>46</v>
      </c>
      <c r="D5" s="11" t="s">
        <v>47</v>
      </c>
      <c r="E5" s="11" t="s">
        <v>48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11" t="s">
        <v>55</v>
      </c>
      <c r="M5" s="11" t="s">
        <v>56</v>
      </c>
      <c r="N5" s="11" t="s">
        <v>57</v>
      </c>
      <c r="O5" s="11" t="s">
        <v>58</v>
      </c>
      <c r="P5" s="11" t="s">
        <v>59</v>
      </c>
      <c r="Q5" s="11" t="s">
        <v>60</v>
      </c>
      <c r="R5" s="11" t="s">
        <v>61</v>
      </c>
      <c r="S5" s="11" t="s">
        <v>62</v>
      </c>
      <c r="T5" s="11" t="s">
        <v>63</v>
      </c>
      <c r="U5" s="11" t="s">
        <v>64</v>
      </c>
      <c r="V5" s="11" t="s">
        <v>65</v>
      </c>
      <c r="W5" s="11" t="s">
        <v>66</v>
      </c>
      <c r="X5" s="11" t="s">
        <v>67</v>
      </c>
      <c r="Y5" s="11" t="s">
        <v>68</v>
      </c>
      <c r="Z5" s="11" t="s">
        <v>69</v>
      </c>
      <c r="AA5" s="11" t="s">
        <v>70</v>
      </c>
      <c r="AB5" s="11" t="s">
        <v>71</v>
      </c>
      <c r="AC5" s="11" t="s">
        <v>72</v>
      </c>
      <c r="AD5" s="11" t="s">
        <v>73</v>
      </c>
      <c r="AE5" s="11" t="s">
        <v>74</v>
      </c>
      <c r="AF5" s="11" t="s">
        <v>75</v>
      </c>
      <c r="AG5" s="11" t="s">
        <v>76</v>
      </c>
      <c r="AH5" s="11" t="s">
        <v>77</v>
      </c>
      <c r="AI5" s="11" t="s">
        <v>78</v>
      </c>
      <c r="AJ5" s="11" t="s">
        <v>79</v>
      </c>
      <c r="AK5" s="11" t="s">
        <v>80</v>
      </c>
      <c r="AL5" s="8"/>
    </row>
    <row r="6" spans="1:38" x14ac:dyDescent="0.2">
      <c r="A6" s="21" t="s">
        <v>389</v>
      </c>
      <c r="B6" s="19" t="s">
        <v>47</v>
      </c>
      <c r="C6" s="12">
        <v>0.2073517659595</v>
      </c>
      <c r="D6" s="12">
        <v>1</v>
      </c>
      <c r="E6" s="12">
        <v>0</v>
      </c>
      <c r="F6" s="12">
        <v>0</v>
      </c>
      <c r="G6" s="12">
        <v>0</v>
      </c>
      <c r="H6" s="12">
        <v>0.19439717446650001</v>
      </c>
      <c r="I6" s="12">
        <v>0.21809152349130001</v>
      </c>
      <c r="J6" s="12">
        <v>0.2101008970771</v>
      </c>
      <c r="K6" s="12">
        <v>0.2454244075108</v>
      </c>
      <c r="L6" s="12">
        <v>0.20604382199980001</v>
      </c>
      <c r="M6" s="12">
        <v>0.2003224864101</v>
      </c>
      <c r="N6" s="12">
        <v>0.22832696597239999</v>
      </c>
      <c r="O6" s="12">
        <v>0.2214654911333</v>
      </c>
      <c r="P6" s="12">
        <v>0.17197218726380001</v>
      </c>
      <c r="Q6" s="12">
        <v>0.33343693038909999</v>
      </c>
      <c r="R6" s="12">
        <v>0.15629480434000001</v>
      </c>
      <c r="S6" s="12">
        <v>0.28585667289560002</v>
      </c>
      <c r="T6" s="12">
        <v>0.26816647341330002</v>
      </c>
      <c r="U6" s="12">
        <v>8.9383010078729994E-2</v>
      </c>
      <c r="V6" s="12">
        <v>0.19646209340760001</v>
      </c>
      <c r="W6" s="12">
        <v>0.21704989761910001</v>
      </c>
      <c r="X6" s="12">
        <v>0.25553494676779998</v>
      </c>
      <c r="Y6" s="12">
        <v>0.22037300928539999</v>
      </c>
      <c r="Z6" s="12">
        <v>0.17918572467730001</v>
      </c>
      <c r="AA6" s="12">
        <v>0.12218435570699999</v>
      </c>
      <c r="AB6" s="12">
        <v>0.2245526171252</v>
      </c>
      <c r="AC6" s="12">
        <v>0.22079660864760001</v>
      </c>
      <c r="AD6" s="12">
        <v>0.1359420402698</v>
      </c>
      <c r="AE6" s="12">
        <v>0.21091350758739999</v>
      </c>
      <c r="AF6" s="12">
        <v>0.23142856667100001</v>
      </c>
      <c r="AG6" s="12">
        <v>0.25557747832299998</v>
      </c>
      <c r="AH6" s="12">
        <v>0.1054451897239</v>
      </c>
      <c r="AI6" s="12">
        <v>0.18194814957399999</v>
      </c>
      <c r="AJ6" s="12">
        <v>0.35523256075030002</v>
      </c>
      <c r="AK6" s="12">
        <v>0.1782367723046</v>
      </c>
      <c r="AL6" s="8"/>
    </row>
    <row r="7" spans="1:38" x14ac:dyDescent="0.2">
      <c r="A7" s="20"/>
      <c r="B7" s="20"/>
      <c r="C7" s="13">
        <v>203</v>
      </c>
      <c r="D7" s="13">
        <v>203</v>
      </c>
      <c r="E7" s="13">
        <v>0</v>
      </c>
      <c r="F7" s="13">
        <v>0</v>
      </c>
      <c r="G7" s="13">
        <v>0</v>
      </c>
      <c r="H7" s="13">
        <v>11</v>
      </c>
      <c r="I7" s="13">
        <v>27</v>
      </c>
      <c r="J7" s="13">
        <v>38</v>
      </c>
      <c r="K7" s="13">
        <v>43</v>
      </c>
      <c r="L7" s="13">
        <v>67</v>
      </c>
      <c r="M7" s="13">
        <v>83</v>
      </c>
      <c r="N7" s="13">
        <v>111</v>
      </c>
      <c r="O7" s="13">
        <v>52</v>
      </c>
      <c r="P7" s="13">
        <v>19</v>
      </c>
      <c r="Q7" s="13">
        <v>36</v>
      </c>
      <c r="R7" s="13">
        <v>42</v>
      </c>
      <c r="S7" s="13">
        <v>27</v>
      </c>
      <c r="T7" s="13">
        <v>10</v>
      </c>
      <c r="U7" s="13">
        <v>17</v>
      </c>
      <c r="V7" s="13">
        <v>50</v>
      </c>
      <c r="W7" s="13">
        <v>59</v>
      </c>
      <c r="X7" s="13">
        <v>32</v>
      </c>
      <c r="Y7" s="13">
        <v>40</v>
      </c>
      <c r="Z7" s="13">
        <v>12</v>
      </c>
      <c r="AA7" s="13">
        <v>2</v>
      </c>
      <c r="AB7" s="13">
        <v>76</v>
      </c>
      <c r="AC7" s="13">
        <v>24</v>
      </c>
      <c r="AD7" s="13">
        <v>3</v>
      </c>
      <c r="AE7" s="13">
        <v>14</v>
      </c>
      <c r="AF7" s="13">
        <v>18</v>
      </c>
      <c r="AG7" s="13">
        <v>5</v>
      </c>
      <c r="AH7" s="13">
        <v>1</v>
      </c>
      <c r="AI7" s="13">
        <v>4</v>
      </c>
      <c r="AJ7" s="13">
        <v>2</v>
      </c>
      <c r="AK7" s="13">
        <v>56</v>
      </c>
      <c r="AL7" s="8"/>
    </row>
    <row r="8" spans="1:38" x14ac:dyDescent="0.2">
      <c r="A8" s="20"/>
      <c r="B8" s="20"/>
      <c r="C8" s="14" t="s">
        <v>83</v>
      </c>
      <c r="D8" s="15" t="s">
        <v>379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141</v>
      </c>
      <c r="R8" s="14"/>
      <c r="S8" s="15" t="s">
        <v>153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8"/>
    </row>
    <row r="9" spans="1:38" x14ac:dyDescent="0.2">
      <c r="A9" s="22"/>
      <c r="B9" s="19" t="s">
        <v>48</v>
      </c>
      <c r="C9" s="12">
        <v>0.28191010602799998</v>
      </c>
      <c r="D9" s="12">
        <v>0</v>
      </c>
      <c r="E9" s="12">
        <v>1</v>
      </c>
      <c r="F9" s="12">
        <v>0</v>
      </c>
      <c r="G9" s="12">
        <v>0</v>
      </c>
      <c r="H9" s="12">
        <v>0.2646445532053</v>
      </c>
      <c r="I9" s="12">
        <v>0.21835014796069999</v>
      </c>
      <c r="J9" s="12">
        <v>0.27065426993140002</v>
      </c>
      <c r="K9" s="12">
        <v>0.29545650413699998</v>
      </c>
      <c r="L9" s="12">
        <v>0.33763107768599998</v>
      </c>
      <c r="M9" s="12">
        <v>0.2785317613953</v>
      </c>
      <c r="N9" s="12">
        <v>0.2809891221836</v>
      </c>
      <c r="O9" s="12">
        <v>0.29610971978720002</v>
      </c>
      <c r="P9" s="12">
        <v>0.20059006184889999</v>
      </c>
      <c r="Q9" s="12">
        <v>0.1651892477163</v>
      </c>
      <c r="R9" s="12">
        <v>0.30337074383259999</v>
      </c>
      <c r="S9" s="12">
        <v>0.23772840932639999</v>
      </c>
      <c r="T9" s="12">
        <v>0.4442764595384</v>
      </c>
      <c r="U9" s="12">
        <v>0.38422320467400001</v>
      </c>
      <c r="V9" s="12">
        <v>0.3290186678357</v>
      </c>
      <c r="W9" s="12">
        <v>0.21500053503280001</v>
      </c>
      <c r="X9" s="12">
        <v>0.1768709875602</v>
      </c>
      <c r="Y9" s="12">
        <v>0.3540021139858</v>
      </c>
      <c r="Z9" s="12">
        <v>0.3666385404268</v>
      </c>
      <c r="AA9" s="12">
        <v>0.1930992617881</v>
      </c>
      <c r="AB9" s="12">
        <v>0.18725267642169999</v>
      </c>
      <c r="AC9" s="12">
        <v>0.29514880107930003</v>
      </c>
      <c r="AD9" s="12">
        <v>0.34288184881950001</v>
      </c>
      <c r="AE9" s="12">
        <v>0.33183414330290001</v>
      </c>
      <c r="AF9" s="12">
        <v>0.37344475192850002</v>
      </c>
      <c r="AG9" s="12">
        <v>0.29163999752730002</v>
      </c>
      <c r="AH9" s="12">
        <v>0.67186667866220007</v>
      </c>
      <c r="AI9" s="12">
        <v>0.52741631737619998</v>
      </c>
      <c r="AJ9" s="12">
        <v>0.64476743924969993</v>
      </c>
      <c r="AK9" s="12">
        <v>0.35358727889890001</v>
      </c>
      <c r="AL9" s="8"/>
    </row>
    <row r="10" spans="1:38" x14ac:dyDescent="0.2">
      <c r="A10" s="20"/>
      <c r="B10" s="20"/>
      <c r="C10" s="13">
        <v>276</v>
      </c>
      <c r="D10" s="13">
        <v>0</v>
      </c>
      <c r="E10" s="13">
        <v>276</v>
      </c>
      <c r="F10" s="13">
        <v>0</v>
      </c>
      <c r="G10" s="13">
        <v>0</v>
      </c>
      <c r="H10" s="13">
        <v>22</v>
      </c>
      <c r="I10" s="13">
        <v>39</v>
      </c>
      <c r="J10" s="13">
        <v>30</v>
      </c>
      <c r="K10" s="13">
        <v>54</v>
      </c>
      <c r="L10" s="13">
        <v>98</v>
      </c>
      <c r="M10" s="13">
        <v>104</v>
      </c>
      <c r="N10" s="13">
        <v>148</v>
      </c>
      <c r="O10" s="13">
        <v>74</v>
      </c>
      <c r="P10" s="13">
        <v>22</v>
      </c>
      <c r="Q10" s="13">
        <v>27</v>
      </c>
      <c r="R10" s="13">
        <v>66</v>
      </c>
      <c r="S10" s="13">
        <v>29</v>
      </c>
      <c r="T10" s="13">
        <v>11</v>
      </c>
      <c r="U10" s="13">
        <v>47</v>
      </c>
      <c r="V10" s="13">
        <v>75</v>
      </c>
      <c r="W10" s="13">
        <v>59</v>
      </c>
      <c r="X10" s="13">
        <v>34</v>
      </c>
      <c r="Y10" s="13">
        <v>58</v>
      </c>
      <c r="Z10" s="13">
        <v>25</v>
      </c>
      <c r="AA10" s="13">
        <v>2</v>
      </c>
      <c r="AB10" s="13">
        <v>91</v>
      </c>
      <c r="AC10" s="13">
        <v>26</v>
      </c>
      <c r="AD10" s="13">
        <v>6</v>
      </c>
      <c r="AE10" s="13">
        <v>14</v>
      </c>
      <c r="AF10" s="13">
        <v>17</v>
      </c>
      <c r="AG10" s="13">
        <v>6</v>
      </c>
      <c r="AH10" s="13">
        <v>1</v>
      </c>
      <c r="AI10" s="13">
        <v>6</v>
      </c>
      <c r="AJ10" s="13">
        <v>3</v>
      </c>
      <c r="AK10" s="13">
        <v>106</v>
      </c>
      <c r="AL10" s="8"/>
    </row>
    <row r="11" spans="1:38" x14ac:dyDescent="0.2">
      <c r="A11" s="20"/>
      <c r="B11" s="20"/>
      <c r="C11" s="14" t="s">
        <v>83</v>
      </c>
      <c r="D11" s="14"/>
      <c r="E11" s="15" t="s">
        <v>283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5" t="s">
        <v>85</v>
      </c>
      <c r="AL11" s="8"/>
    </row>
    <row r="12" spans="1:38" x14ac:dyDescent="0.2">
      <c r="A12" s="22"/>
      <c r="B12" s="19" t="s">
        <v>49</v>
      </c>
      <c r="C12" s="12">
        <v>0.24413488009189999</v>
      </c>
      <c r="D12" s="12">
        <v>0</v>
      </c>
      <c r="E12" s="12">
        <v>0</v>
      </c>
      <c r="F12" s="12">
        <v>1</v>
      </c>
      <c r="G12" s="12">
        <v>0</v>
      </c>
      <c r="H12" s="12">
        <v>0.27203599425989999</v>
      </c>
      <c r="I12" s="12">
        <v>0.25286142575390003</v>
      </c>
      <c r="J12" s="12">
        <v>0.24955253465579999</v>
      </c>
      <c r="K12" s="12">
        <v>0.22775060699310001</v>
      </c>
      <c r="L12" s="12">
        <v>0.2293702871203</v>
      </c>
      <c r="M12" s="12">
        <v>0.24655078040680001</v>
      </c>
      <c r="N12" s="12">
        <v>0.2425212398912</v>
      </c>
      <c r="O12" s="12">
        <v>0.23682098147809999</v>
      </c>
      <c r="P12" s="12">
        <v>0.39850468098589997</v>
      </c>
      <c r="Q12" s="12">
        <v>0.2487956575545</v>
      </c>
      <c r="R12" s="12">
        <v>0.2407657436592</v>
      </c>
      <c r="S12" s="12">
        <v>0.2136336305955</v>
      </c>
      <c r="T12" s="12">
        <v>0.12006151470110001</v>
      </c>
      <c r="U12" s="12">
        <v>0.19374480720250001</v>
      </c>
      <c r="V12" s="12">
        <v>0.24508097336769999</v>
      </c>
      <c r="W12" s="12">
        <v>0.31643810877970002</v>
      </c>
      <c r="X12" s="12">
        <v>0.21745664247650001</v>
      </c>
      <c r="Y12" s="12">
        <v>0.2000805342591</v>
      </c>
      <c r="Z12" s="12">
        <v>0.1666776223086</v>
      </c>
      <c r="AA12" s="12">
        <v>0.3428254922899</v>
      </c>
      <c r="AB12" s="12">
        <v>0.33216047115489999</v>
      </c>
      <c r="AC12" s="12">
        <v>0.2156952953895</v>
      </c>
      <c r="AD12" s="12">
        <v>0.36126640299360002</v>
      </c>
      <c r="AE12" s="12">
        <v>0.2653863889002</v>
      </c>
      <c r="AF12" s="12">
        <v>0.1232586670464</v>
      </c>
      <c r="AG12" s="12">
        <v>0.17083136828789999</v>
      </c>
      <c r="AH12" s="12">
        <v>0.12147332276220001</v>
      </c>
      <c r="AI12" s="12">
        <v>0.29063553304989997</v>
      </c>
      <c r="AJ12" s="12">
        <v>0</v>
      </c>
      <c r="AK12" s="12">
        <v>0.1541718961155</v>
      </c>
      <c r="AL12" s="8"/>
    </row>
    <row r="13" spans="1:38" x14ac:dyDescent="0.2">
      <c r="A13" s="20"/>
      <c r="B13" s="20"/>
      <c r="C13" s="13">
        <v>239</v>
      </c>
      <c r="D13" s="13">
        <v>0</v>
      </c>
      <c r="E13" s="13">
        <v>0</v>
      </c>
      <c r="F13" s="13">
        <v>239</v>
      </c>
      <c r="G13" s="13">
        <v>0</v>
      </c>
      <c r="H13" s="13">
        <v>26</v>
      </c>
      <c r="I13" s="13">
        <v>42</v>
      </c>
      <c r="J13" s="13">
        <v>34</v>
      </c>
      <c r="K13" s="13">
        <v>48</v>
      </c>
      <c r="L13" s="13">
        <v>67</v>
      </c>
      <c r="M13" s="13">
        <v>89</v>
      </c>
      <c r="N13" s="13">
        <v>132</v>
      </c>
      <c r="O13" s="13">
        <v>59</v>
      </c>
      <c r="P13" s="13">
        <v>38</v>
      </c>
      <c r="Q13" s="13">
        <v>31</v>
      </c>
      <c r="R13" s="13">
        <v>59</v>
      </c>
      <c r="S13" s="13">
        <v>24</v>
      </c>
      <c r="T13" s="13">
        <v>6</v>
      </c>
      <c r="U13" s="13">
        <v>22</v>
      </c>
      <c r="V13" s="13">
        <v>58</v>
      </c>
      <c r="W13" s="13">
        <v>81</v>
      </c>
      <c r="X13" s="13">
        <v>34</v>
      </c>
      <c r="Y13" s="13">
        <v>35</v>
      </c>
      <c r="Z13" s="13">
        <v>12</v>
      </c>
      <c r="AA13" s="13">
        <v>4</v>
      </c>
      <c r="AB13" s="13">
        <v>129</v>
      </c>
      <c r="AC13" s="13">
        <v>29</v>
      </c>
      <c r="AD13" s="13">
        <v>6</v>
      </c>
      <c r="AE13" s="13">
        <v>7</v>
      </c>
      <c r="AF13" s="13">
        <v>9</v>
      </c>
      <c r="AG13" s="13">
        <v>2</v>
      </c>
      <c r="AH13" s="13">
        <v>1</v>
      </c>
      <c r="AI13" s="13">
        <v>3</v>
      </c>
      <c r="AJ13" s="13">
        <v>0</v>
      </c>
      <c r="AK13" s="13">
        <v>53</v>
      </c>
      <c r="AL13" s="8"/>
    </row>
    <row r="14" spans="1:38" x14ac:dyDescent="0.2">
      <c r="A14" s="20"/>
      <c r="B14" s="20"/>
      <c r="C14" s="14" t="s">
        <v>83</v>
      </c>
      <c r="D14" s="14"/>
      <c r="E14" s="14"/>
      <c r="F14" s="15" t="s">
        <v>259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5" t="s">
        <v>162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8"/>
    </row>
    <row r="15" spans="1:38" x14ac:dyDescent="0.2">
      <c r="A15" s="22"/>
      <c r="B15" s="19" t="s">
        <v>50</v>
      </c>
      <c r="C15" s="12">
        <v>0.2666032479207</v>
      </c>
      <c r="D15" s="12">
        <v>0</v>
      </c>
      <c r="E15" s="12">
        <v>0</v>
      </c>
      <c r="F15" s="12">
        <v>0</v>
      </c>
      <c r="G15" s="12">
        <v>1</v>
      </c>
      <c r="H15" s="12">
        <v>0.26892227806829999</v>
      </c>
      <c r="I15" s="12">
        <v>0.3106969027941</v>
      </c>
      <c r="J15" s="12">
        <v>0.26969229833570002</v>
      </c>
      <c r="K15" s="12">
        <v>0.23136848135919999</v>
      </c>
      <c r="L15" s="12">
        <v>0.22695481319390001</v>
      </c>
      <c r="M15" s="12">
        <v>0.27459497178780001</v>
      </c>
      <c r="N15" s="12">
        <v>0.24816267195280001</v>
      </c>
      <c r="O15" s="12">
        <v>0.2456038076015</v>
      </c>
      <c r="P15" s="12">
        <v>0.2289330699013</v>
      </c>
      <c r="Q15" s="12">
        <v>0.25257816434019997</v>
      </c>
      <c r="R15" s="12">
        <v>0.29956870816820003</v>
      </c>
      <c r="S15" s="12">
        <v>0.26278128718249999</v>
      </c>
      <c r="T15" s="12">
        <v>0.16749555234720001</v>
      </c>
      <c r="U15" s="12">
        <v>0.33264897804470001</v>
      </c>
      <c r="V15" s="12">
        <v>0.2294382653891</v>
      </c>
      <c r="W15" s="12">
        <v>0.25151145856840001</v>
      </c>
      <c r="X15" s="12">
        <v>0.35013742319550001</v>
      </c>
      <c r="Y15" s="12">
        <v>0.22554434246970001</v>
      </c>
      <c r="Z15" s="12">
        <v>0.28749811258730001</v>
      </c>
      <c r="AA15" s="12">
        <v>0.34189089021489999</v>
      </c>
      <c r="AB15" s="12">
        <v>0.25603423529820002</v>
      </c>
      <c r="AC15" s="12">
        <v>0.2683592948836</v>
      </c>
      <c r="AD15" s="12">
        <v>0.15990970791709999</v>
      </c>
      <c r="AE15" s="12">
        <v>0.1918659602095</v>
      </c>
      <c r="AF15" s="12">
        <v>0.27186801435410002</v>
      </c>
      <c r="AG15" s="12">
        <v>0.28195115586179997</v>
      </c>
      <c r="AH15" s="12">
        <v>0.10121480885170001</v>
      </c>
      <c r="AI15" s="12">
        <v>0</v>
      </c>
      <c r="AJ15" s="12">
        <v>0</v>
      </c>
      <c r="AK15" s="12">
        <v>0.31400405268100001</v>
      </c>
      <c r="AL15" s="8"/>
    </row>
    <row r="16" spans="1:38" x14ac:dyDescent="0.2">
      <c r="A16" s="20"/>
      <c r="B16" s="20"/>
      <c r="C16" s="13">
        <v>261</v>
      </c>
      <c r="D16" s="13">
        <v>0</v>
      </c>
      <c r="E16" s="13">
        <v>0</v>
      </c>
      <c r="F16" s="13">
        <v>0</v>
      </c>
      <c r="G16" s="13">
        <v>261</v>
      </c>
      <c r="H16" s="13">
        <v>33</v>
      </c>
      <c r="I16" s="13">
        <v>38</v>
      </c>
      <c r="J16" s="13">
        <v>40</v>
      </c>
      <c r="K16" s="13">
        <v>53</v>
      </c>
      <c r="L16" s="13">
        <v>65</v>
      </c>
      <c r="M16" s="13">
        <v>109</v>
      </c>
      <c r="N16" s="13">
        <v>125</v>
      </c>
      <c r="O16" s="13">
        <v>64</v>
      </c>
      <c r="P16" s="13">
        <v>24</v>
      </c>
      <c r="Q16" s="13">
        <v>31</v>
      </c>
      <c r="R16" s="13">
        <v>60</v>
      </c>
      <c r="S16" s="13">
        <v>31</v>
      </c>
      <c r="T16" s="13">
        <v>7</v>
      </c>
      <c r="U16" s="13">
        <v>44</v>
      </c>
      <c r="V16" s="13">
        <v>59</v>
      </c>
      <c r="W16" s="13">
        <v>62</v>
      </c>
      <c r="X16" s="13">
        <v>49</v>
      </c>
      <c r="Y16" s="13">
        <v>41</v>
      </c>
      <c r="Z16" s="13">
        <v>22</v>
      </c>
      <c r="AA16" s="13">
        <v>5</v>
      </c>
      <c r="AB16" s="13">
        <v>105</v>
      </c>
      <c r="AC16" s="13">
        <v>25</v>
      </c>
      <c r="AD16" s="13">
        <v>4</v>
      </c>
      <c r="AE16" s="13">
        <v>10</v>
      </c>
      <c r="AF16" s="13">
        <v>17</v>
      </c>
      <c r="AG16" s="13">
        <v>6</v>
      </c>
      <c r="AH16" s="13">
        <v>1</v>
      </c>
      <c r="AI16" s="13">
        <v>0</v>
      </c>
      <c r="AJ16" s="13">
        <v>0</v>
      </c>
      <c r="AK16" s="13">
        <v>93</v>
      </c>
      <c r="AL16" s="8"/>
    </row>
    <row r="17" spans="1:38" x14ac:dyDescent="0.2">
      <c r="A17" s="20"/>
      <c r="B17" s="20"/>
      <c r="C17" s="14" t="s">
        <v>83</v>
      </c>
      <c r="D17" s="14"/>
      <c r="E17" s="14"/>
      <c r="F17" s="14"/>
      <c r="G17" s="15" t="s">
        <v>114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8"/>
    </row>
    <row r="18" spans="1:38" x14ac:dyDescent="0.2">
      <c r="A18" s="22"/>
      <c r="B18" s="19" t="s">
        <v>29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  <c r="AF18" s="12">
        <v>1</v>
      </c>
      <c r="AG18" s="12">
        <v>1</v>
      </c>
      <c r="AH18" s="12">
        <v>1</v>
      </c>
      <c r="AI18" s="12">
        <v>1</v>
      </c>
      <c r="AJ18" s="12">
        <v>1</v>
      </c>
      <c r="AK18" s="12">
        <v>1</v>
      </c>
      <c r="AL18" s="8"/>
    </row>
    <row r="19" spans="1:38" x14ac:dyDescent="0.2">
      <c r="A19" s="20"/>
      <c r="B19" s="20"/>
      <c r="C19" s="13">
        <v>979</v>
      </c>
      <c r="D19" s="13">
        <v>203</v>
      </c>
      <c r="E19" s="13">
        <v>276</v>
      </c>
      <c r="F19" s="13">
        <v>239</v>
      </c>
      <c r="G19" s="13">
        <v>261</v>
      </c>
      <c r="H19" s="13">
        <v>92</v>
      </c>
      <c r="I19" s="13">
        <v>146</v>
      </c>
      <c r="J19" s="13">
        <v>142</v>
      </c>
      <c r="K19" s="13">
        <v>198</v>
      </c>
      <c r="L19" s="13">
        <v>297</v>
      </c>
      <c r="M19" s="13">
        <v>385</v>
      </c>
      <c r="N19" s="13">
        <v>516</v>
      </c>
      <c r="O19" s="13">
        <v>249</v>
      </c>
      <c r="P19" s="13">
        <v>103</v>
      </c>
      <c r="Q19" s="13">
        <v>125</v>
      </c>
      <c r="R19" s="13">
        <v>227</v>
      </c>
      <c r="S19" s="13">
        <v>111</v>
      </c>
      <c r="T19" s="13">
        <v>34</v>
      </c>
      <c r="U19" s="13">
        <v>130</v>
      </c>
      <c r="V19" s="13">
        <v>242</v>
      </c>
      <c r="W19" s="13">
        <v>261</v>
      </c>
      <c r="X19" s="13">
        <v>149</v>
      </c>
      <c r="Y19" s="13">
        <v>174</v>
      </c>
      <c r="Z19" s="13">
        <v>71</v>
      </c>
      <c r="AA19" s="13">
        <v>13</v>
      </c>
      <c r="AB19" s="13">
        <v>401</v>
      </c>
      <c r="AC19" s="13">
        <v>104</v>
      </c>
      <c r="AD19" s="13">
        <v>19</v>
      </c>
      <c r="AE19" s="13">
        <v>45</v>
      </c>
      <c r="AF19" s="13">
        <v>61</v>
      </c>
      <c r="AG19" s="13">
        <v>19</v>
      </c>
      <c r="AH19" s="13">
        <v>4</v>
      </c>
      <c r="AI19" s="13">
        <v>13</v>
      </c>
      <c r="AJ19" s="13">
        <v>5</v>
      </c>
      <c r="AK19" s="13">
        <v>308</v>
      </c>
      <c r="AL19" s="8"/>
    </row>
    <row r="20" spans="1:38" x14ac:dyDescent="0.2">
      <c r="A20" s="20"/>
      <c r="B20" s="20"/>
      <c r="C20" s="14" t="s">
        <v>83</v>
      </c>
      <c r="D20" s="14" t="s">
        <v>83</v>
      </c>
      <c r="E20" s="14" t="s">
        <v>83</v>
      </c>
      <c r="F20" s="14" t="s">
        <v>83</v>
      </c>
      <c r="G20" s="14" t="s">
        <v>83</v>
      </c>
      <c r="H20" s="14" t="s">
        <v>83</v>
      </c>
      <c r="I20" s="14" t="s">
        <v>83</v>
      </c>
      <c r="J20" s="14" t="s">
        <v>83</v>
      </c>
      <c r="K20" s="14" t="s">
        <v>83</v>
      </c>
      <c r="L20" s="14" t="s">
        <v>83</v>
      </c>
      <c r="M20" s="14" t="s">
        <v>83</v>
      </c>
      <c r="N20" s="14" t="s">
        <v>83</v>
      </c>
      <c r="O20" s="14" t="s">
        <v>83</v>
      </c>
      <c r="P20" s="14" t="s">
        <v>83</v>
      </c>
      <c r="Q20" s="14" t="s">
        <v>83</v>
      </c>
      <c r="R20" s="14" t="s">
        <v>83</v>
      </c>
      <c r="S20" s="14" t="s">
        <v>83</v>
      </c>
      <c r="T20" s="14" t="s">
        <v>83</v>
      </c>
      <c r="U20" s="14" t="s">
        <v>83</v>
      </c>
      <c r="V20" s="14" t="s">
        <v>83</v>
      </c>
      <c r="W20" s="14" t="s">
        <v>83</v>
      </c>
      <c r="X20" s="14" t="s">
        <v>83</v>
      </c>
      <c r="Y20" s="14" t="s">
        <v>83</v>
      </c>
      <c r="Z20" s="14" t="s">
        <v>83</v>
      </c>
      <c r="AA20" s="14" t="s">
        <v>83</v>
      </c>
      <c r="AB20" s="14" t="s">
        <v>83</v>
      </c>
      <c r="AC20" s="14" t="s">
        <v>83</v>
      </c>
      <c r="AD20" s="14" t="s">
        <v>83</v>
      </c>
      <c r="AE20" s="14" t="s">
        <v>83</v>
      </c>
      <c r="AF20" s="14" t="s">
        <v>83</v>
      </c>
      <c r="AG20" s="14" t="s">
        <v>83</v>
      </c>
      <c r="AH20" s="14" t="s">
        <v>83</v>
      </c>
      <c r="AI20" s="14" t="s">
        <v>83</v>
      </c>
      <c r="AJ20" s="14" t="s">
        <v>83</v>
      </c>
      <c r="AK20" s="14" t="s">
        <v>83</v>
      </c>
      <c r="AL20" s="8"/>
    </row>
    <row r="21" spans="1:38" x14ac:dyDescent="0.2">
      <c r="A21" s="16" t="s">
        <v>361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8" x14ac:dyDescent="0.2">
      <c r="A22" s="18" t="s">
        <v>103</v>
      </c>
    </row>
  </sheetData>
  <mergeCells count="15">
    <mergeCell ref="B9:B11"/>
    <mergeCell ref="B12:B14"/>
    <mergeCell ref="B15:B17"/>
    <mergeCell ref="B18:B20"/>
    <mergeCell ref="A6:A20"/>
    <mergeCell ref="AB3:AK3"/>
    <mergeCell ref="AI2:AK2"/>
    <mergeCell ref="A2:C2"/>
    <mergeCell ref="A3:B5"/>
    <mergeCell ref="B6:B8"/>
    <mergeCell ref="D3:G3"/>
    <mergeCell ref="H3:L3"/>
    <mergeCell ref="M3:N3"/>
    <mergeCell ref="O3:U3"/>
    <mergeCell ref="V3:AA3"/>
  </mergeCells>
  <hyperlinks>
    <hyperlink ref="A1" location="'TOC'!A1:A1" display="Back to TOC" xr:uid="{00000000-0004-0000-22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6"/>
  <sheetViews>
    <sheetView workbookViewId="0">
      <pane xSplit="2" ySplit="5" topLeftCell="C6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baseColWidth="10" defaultColWidth="8.83203125" defaultRowHeight="15" x14ac:dyDescent="0.2"/>
  <cols>
    <col min="1" max="1" width="50" style="2" customWidth="1"/>
    <col min="2" max="2" width="25" style="2" bestFit="1" customWidth="1"/>
    <col min="3" max="37" width="12.6640625" style="2" customWidth="1"/>
  </cols>
  <sheetData>
    <row r="1" spans="1:38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8"/>
    </row>
    <row r="2" spans="1:38" ht="36" customHeight="1" x14ac:dyDescent="0.2">
      <c r="A2" s="26" t="s">
        <v>104</v>
      </c>
      <c r="B2" s="24"/>
      <c r="C2" s="2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8"/>
    </row>
    <row r="3" spans="1:38" ht="37" customHeight="1" x14ac:dyDescent="0.2">
      <c r="A3" s="27"/>
      <c r="B3" s="24"/>
      <c r="C3" s="11" t="s">
        <v>29</v>
      </c>
      <c r="D3" s="23" t="s">
        <v>30</v>
      </c>
      <c r="E3" s="24"/>
      <c r="F3" s="24"/>
      <c r="G3" s="24"/>
      <c r="H3" s="23" t="s">
        <v>31</v>
      </c>
      <c r="I3" s="24"/>
      <c r="J3" s="24"/>
      <c r="K3" s="24"/>
      <c r="L3" s="24"/>
      <c r="M3" s="23" t="s">
        <v>32</v>
      </c>
      <c r="N3" s="24"/>
      <c r="O3" s="23" t="s">
        <v>33</v>
      </c>
      <c r="P3" s="24"/>
      <c r="Q3" s="24"/>
      <c r="R3" s="24"/>
      <c r="S3" s="24"/>
      <c r="T3" s="24"/>
      <c r="U3" s="24"/>
      <c r="V3" s="23" t="s">
        <v>34</v>
      </c>
      <c r="W3" s="24"/>
      <c r="X3" s="24"/>
      <c r="Y3" s="24"/>
      <c r="Z3" s="24"/>
      <c r="AA3" s="24"/>
      <c r="AB3" s="23" t="s">
        <v>35</v>
      </c>
      <c r="AC3" s="24"/>
      <c r="AD3" s="24"/>
      <c r="AE3" s="24"/>
      <c r="AF3" s="24"/>
      <c r="AG3" s="24"/>
      <c r="AH3" s="24"/>
      <c r="AI3" s="24"/>
      <c r="AJ3" s="24"/>
      <c r="AK3" s="24"/>
      <c r="AL3" s="8"/>
    </row>
    <row r="4" spans="1:38" ht="16" customHeight="1" x14ac:dyDescent="0.2">
      <c r="A4" s="20"/>
      <c r="B4" s="24"/>
      <c r="C4" s="9" t="s">
        <v>36</v>
      </c>
      <c r="D4" s="9" t="s">
        <v>36</v>
      </c>
      <c r="E4" s="9" t="s">
        <v>37</v>
      </c>
      <c r="F4" s="9" t="s">
        <v>38</v>
      </c>
      <c r="G4" s="9" t="s">
        <v>39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36</v>
      </c>
      <c r="N4" s="9" t="s">
        <v>37</v>
      </c>
      <c r="O4" s="9" t="s">
        <v>36</v>
      </c>
      <c r="P4" s="9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36</v>
      </c>
      <c r="W4" s="9" t="s">
        <v>37</v>
      </c>
      <c r="X4" s="9" t="s">
        <v>38</v>
      </c>
      <c r="Y4" s="9" t="s">
        <v>39</v>
      </c>
      <c r="Z4" s="9" t="s">
        <v>40</v>
      </c>
      <c r="AA4" s="9" t="s">
        <v>41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9" t="s">
        <v>41</v>
      </c>
      <c r="AH4" s="9" t="s">
        <v>42</v>
      </c>
      <c r="AI4" s="9" t="s">
        <v>43</v>
      </c>
      <c r="AJ4" s="9" t="s">
        <v>44</v>
      </c>
      <c r="AK4" s="9" t="s">
        <v>45</v>
      </c>
      <c r="AL4" s="8"/>
    </row>
    <row r="5" spans="1:38" ht="25" x14ac:dyDescent="0.2">
      <c r="A5" s="20"/>
      <c r="B5" s="24"/>
      <c r="C5" s="11" t="s">
        <v>46</v>
      </c>
      <c r="D5" s="11" t="s">
        <v>47</v>
      </c>
      <c r="E5" s="11" t="s">
        <v>48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11" t="s">
        <v>55</v>
      </c>
      <c r="M5" s="11" t="s">
        <v>56</v>
      </c>
      <c r="N5" s="11" t="s">
        <v>57</v>
      </c>
      <c r="O5" s="11" t="s">
        <v>58</v>
      </c>
      <c r="P5" s="11" t="s">
        <v>59</v>
      </c>
      <c r="Q5" s="11" t="s">
        <v>60</v>
      </c>
      <c r="R5" s="11" t="s">
        <v>61</v>
      </c>
      <c r="S5" s="11" t="s">
        <v>62</v>
      </c>
      <c r="T5" s="11" t="s">
        <v>63</v>
      </c>
      <c r="U5" s="11" t="s">
        <v>64</v>
      </c>
      <c r="V5" s="11" t="s">
        <v>65</v>
      </c>
      <c r="W5" s="11" t="s">
        <v>66</v>
      </c>
      <c r="X5" s="11" t="s">
        <v>67</v>
      </c>
      <c r="Y5" s="11" t="s">
        <v>68</v>
      </c>
      <c r="Z5" s="11" t="s">
        <v>69</v>
      </c>
      <c r="AA5" s="11" t="s">
        <v>70</v>
      </c>
      <c r="AB5" s="11" t="s">
        <v>71</v>
      </c>
      <c r="AC5" s="11" t="s">
        <v>72</v>
      </c>
      <c r="AD5" s="11" t="s">
        <v>73</v>
      </c>
      <c r="AE5" s="11" t="s">
        <v>74</v>
      </c>
      <c r="AF5" s="11" t="s">
        <v>75</v>
      </c>
      <c r="AG5" s="11" t="s">
        <v>76</v>
      </c>
      <c r="AH5" s="11" t="s">
        <v>77</v>
      </c>
      <c r="AI5" s="11" t="s">
        <v>78</v>
      </c>
      <c r="AJ5" s="11" t="s">
        <v>79</v>
      </c>
      <c r="AK5" s="11" t="s">
        <v>80</v>
      </c>
      <c r="AL5" s="8"/>
    </row>
    <row r="6" spans="1:38" x14ac:dyDescent="0.2">
      <c r="A6" s="21" t="s">
        <v>105</v>
      </c>
      <c r="B6" s="19" t="s">
        <v>82</v>
      </c>
      <c r="C6" s="12">
        <v>0.57931733888850001</v>
      </c>
      <c r="D6" s="12">
        <v>0.6463750015559</v>
      </c>
      <c r="E6" s="12">
        <v>0.50843685277570005</v>
      </c>
      <c r="F6" s="12">
        <v>0.58197557217140006</v>
      </c>
      <c r="G6" s="12">
        <v>0.59947008098060006</v>
      </c>
      <c r="H6" s="12">
        <v>0.58014970748039996</v>
      </c>
      <c r="I6" s="12">
        <v>0.54122110728929995</v>
      </c>
      <c r="J6" s="12">
        <v>0.55395803728390003</v>
      </c>
      <c r="K6" s="12">
        <v>0.63219753742719997</v>
      </c>
      <c r="L6" s="12">
        <v>0.6063909966794</v>
      </c>
      <c r="M6" s="12">
        <v>0.51109178391870003</v>
      </c>
      <c r="N6" s="12">
        <v>0.65396186528729994</v>
      </c>
      <c r="O6" s="12">
        <v>0.76550037042300001</v>
      </c>
      <c r="P6" s="12">
        <v>0.71033972938410006</v>
      </c>
      <c r="Q6" s="12">
        <v>0.72986157921520001</v>
      </c>
      <c r="R6" s="12">
        <v>0.50440094625770004</v>
      </c>
      <c r="S6" s="12">
        <v>0.44423843475199998</v>
      </c>
      <c r="T6" s="12">
        <v>0.20272605291849999</v>
      </c>
      <c r="U6" s="12">
        <v>0.36062149620849998</v>
      </c>
      <c r="V6" s="12">
        <v>0.68813791840810001</v>
      </c>
      <c r="W6" s="12">
        <v>0.74172047972989996</v>
      </c>
      <c r="X6" s="12">
        <v>0.53493986743119992</v>
      </c>
      <c r="Y6" s="12">
        <v>0.43139437734789998</v>
      </c>
      <c r="Z6" s="12">
        <v>0.22670471884509999</v>
      </c>
      <c r="AA6" s="12">
        <v>0.50170453377699997</v>
      </c>
      <c r="AB6" s="12">
        <v>0.72774489553300004</v>
      </c>
      <c r="AC6" s="12">
        <v>0.62213809367939998</v>
      </c>
      <c r="AD6" s="12">
        <v>0.57350718339069995</v>
      </c>
      <c r="AE6" s="12">
        <v>0.36599280271950002</v>
      </c>
      <c r="AF6" s="12">
        <v>0.36419857919309989</v>
      </c>
      <c r="AG6" s="12">
        <v>0.37175206845850001</v>
      </c>
      <c r="AH6" s="12">
        <v>0.32813332133779999</v>
      </c>
      <c r="AI6" s="12">
        <v>0.28573444956540001</v>
      </c>
      <c r="AJ6" s="12">
        <v>0.49408025677709999</v>
      </c>
      <c r="AK6" s="12">
        <v>0.46127337299760002</v>
      </c>
      <c r="AL6" s="8"/>
    </row>
    <row r="7" spans="1:38" x14ac:dyDescent="0.2">
      <c r="A7" s="20"/>
      <c r="B7" s="20"/>
      <c r="C7" s="13">
        <v>570</v>
      </c>
      <c r="D7" s="13">
        <v>118</v>
      </c>
      <c r="E7" s="13">
        <v>154</v>
      </c>
      <c r="F7" s="13">
        <v>140</v>
      </c>
      <c r="G7" s="13">
        <v>158</v>
      </c>
      <c r="H7" s="13">
        <v>48</v>
      </c>
      <c r="I7" s="13">
        <v>83</v>
      </c>
      <c r="J7" s="13">
        <v>85</v>
      </c>
      <c r="K7" s="13">
        <v>121</v>
      </c>
      <c r="L7" s="13">
        <v>181</v>
      </c>
      <c r="M7" s="13">
        <v>204</v>
      </c>
      <c r="N7" s="13">
        <v>332</v>
      </c>
      <c r="O7" s="13">
        <v>192</v>
      </c>
      <c r="P7" s="13">
        <v>78</v>
      </c>
      <c r="Q7" s="13">
        <v>88</v>
      </c>
      <c r="R7" s="13">
        <v>115</v>
      </c>
      <c r="S7" s="13">
        <v>42</v>
      </c>
      <c r="T7" s="13">
        <v>10</v>
      </c>
      <c r="U7" s="13">
        <v>45</v>
      </c>
      <c r="V7" s="13">
        <v>170</v>
      </c>
      <c r="W7" s="13">
        <v>199</v>
      </c>
      <c r="X7" s="13">
        <v>77</v>
      </c>
      <c r="Y7" s="13">
        <v>68</v>
      </c>
      <c r="Z7" s="13">
        <v>18</v>
      </c>
      <c r="AA7" s="13">
        <v>7</v>
      </c>
      <c r="AB7" s="13">
        <v>299</v>
      </c>
      <c r="AC7" s="13">
        <v>63</v>
      </c>
      <c r="AD7" s="13">
        <v>10</v>
      </c>
      <c r="AE7" s="13">
        <v>20</v>
      </c>
      <c r="AF7" s="13">
        <v>24</v>
      </c>
      <c r="AG7" s="13">
        <v>8</v>
      </c>
      <c r="AH7" s="13">
        <v>3</v>
      </c>
      <c r="AI7" s="13">
        <v>4</v>
      </c>
      <c r="AJ7" s="13">
        <v>2</v>
      </c>
      <c r="AK7" s="13">
        <v>137</v>
      </c>
      <c r="AL7" s="8"/>
    </row>
    <row r="8" spans="1:38" x14ac:dyDescent="0.2">
      <c r="A8" s="20"/>
      <c r="B8" s="20"/>
      <c r="C8" s="14" t="s">
        <v>83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5" t="s">
        <v>85</v>
      </c>
      <c r="O8" s="15" t="s">
        <v>106</v>
      </c>
      <c r="P8" s="15" t="s">
        <v>107</v>
      </c>
      <c r="Q8" s="15" t="s">
        <v>108</v>
      </c>
      <c r="R8" s="14"/>
      <c r="S8" s="14"/>
      <c r="T8" s="14"/>
      <c r="U8" s="14"/>
      <c r="V8" s="15" t="s">
        <v>109</v>
      </c>
      <c r="W8" s="15" t="s">
        <v>110</v>
      </c>
      <c r="X8" s="15" t="s">
        <v>111</v>
      </c>
      <c r="Y8" s="14"/>
      <c r="Z8" s="14"/>
      <c r="AA8" s="14"/>
      <c r="AB8" s="15" t="s">
        <v>112</v>
      </c>
      <c r="AC8" s="14"/>
      <c r="AD8" s="14"/>
      <c r="AE8" s="14"/>
      <c r="AF8" s="14"/>
      <c r="AG8" s="14"/>
      <c r="AH8" s="14"/>
      <c r="AI8" s="14"/>
      <c r="AJ8" s="14"/>
      <c r="AK8" s="14"/>
      <c r="AL8" s="8"/>
    </row>
    <row r="9" spans="1:38" x14ac:dyDescent="0.2">
      <c r="A9" s="22"/>
      <c r="B9" s="19" t="s">
        <v>93</v>
      </c>
      <c r="C9" s="12">
        <v>0.42068266111149999</v>
      </c>
      <c r="D9" s="12">
        <v>0.3536249984441</v>
      </c>
      <c r="E9" s="12">
        <v>0.49156314722429989</v>
      </c>
      <c r="F9" s="12">
        <v>0.4180244278286</v>
      </c>
      <c r="G9" s="12">
        <v>0.40052991901939999</v>
      </c>
      <c r="H9" s="12">
        <v>0.41985029251959999</v>
      </c>
      <c r="I9" s="12">
        <v>0.45877889271069999</v>
      </c>
      <c r="J9" s="12">
        <v>0.44604196271610003</v>
      </c>
      <c r="K9" s="12">
        <v>0.36780246257280003</v>
      </c>
      <c r="L9" s="12">
        <v>0.3936090033206</v>
      </c>
      <c r="M9" s="12">
        <v>0.48890821608129997</v>
      </c>
      <c r="N9" s="12">
        <v>0.34603813471270001</v>
      </c>
      <c r="O9" s="12">
        <v>0.23449962957699999</v>
      </c>
      <c r="P9" s="12">
        <v>0.2896602706159</v>
      </c>
      <c r="Q9" s="12">
        <v>0.27013842078479999</v>
      </c>
      <c r="R9" s="12">
        <v>0.49559905374230001</v>
      </c>
      <c r="S9" s="12">
        <v>0.55576156524800002</v>
      </c>
      <c r="T9" s="12">
        <v>0.79727394708150001</v>
      </c>
      <c r="U9" s="12">
        <v>0.63937850379149996</v>
      </c>
      <c r="V9" s="12">
        <v>0.31186208159189999</v>
      </c>
      <c r="W9" s="12">
        <v>0.25827952027009998</v>
      </c>
      <c r="X9" s="12">
        <v>0.46506013256880002</v>
      </c>
      <c r="Y9" s="12">
        <v>0.56860562265210002</v>
      </c>
      <c r="Z9" s="12">
        <v>0.77329528115490009</v>
      </c>
      <c r="AA9" s="12">
        <v>0.49829546622300003</v>
      </c>
      <c r="AB9" s="12">
        <v>0.27225510446700002</v>
      </c>
      <c r="AC9" s="12">
        <v>0.37786190632060002</v>
      </c>
      <c r="AD9" s="12">
        <v>0.4264928166093</v>
      </c>
      <c r="AE9" s="12">
        <v>0.63400719728050003</v>
      </c>
      <c r="AF9" s="12">
        <v>0.63580142080690005</v>
      </c>
      <c r="AG9" s="12">
        <v>0.62824793154150005</v>
      </c>
      <c r="AH9" s="12">
        <v>0.67186667866220007</v>
      </c>
      <c r="AI9" s="12">
        <v>0.71426555043459994</v>
      </c>
      <c r="AJ9" s="12">
        <v>0.50591974322290001</v>
      </c>
      <c r="AK9" s="12">
        <v>0.53872662700240004</v>
      </c>
      <c r="AL9" s="8"/>
    </row>
    <row r="10" spans="1:38" x14ac:dyDescent="0.2">
      <c r="A10" s="20"/>
      <c r="B10" s="20"/>
      <c r="C10" s="13">
        <v>386</v>
      </c>
      <c r="D10" s="13">
        <v>80</v>
      </c>
      <c r="E10" s="13">
        <v>114</v>
      </c>
      <c r="F10" s="13">
        <v>91</v>
      </c>
      <c r="G10" s="13">
        <v>101</v>
      </c>
      <c r="H10" s="13">
        <v>41</v>
      </c>
      <c r="I10" s="13">
        <v>62</v>
      </c>
      <c r="J10" s="13">
        <v>56</v>
      </c>
      <c r="K10" s="13">
        <v>76</v>
      </c>
      <c r="L10" s="13">
        <v>108</v>
      </c>
      <c r="M10" s="13">
        <v>173</v>
      </c>
      <c r="N10" s="13">
        <v>177</v>
      </c>
      <c r="O10" s="13">
        <v>52</v>
      </c>
      <c r="P10" s="13">
        <v>24</v>
      </c>
      <c r="Q10" s="13">
        <v>36</v>
      </c>
      <c r="R10" s="13">
        <v>102</v>
      </c>
      <c r="S10" s="13">
        <v>65</v>
      </c>
      <c r="T10" s="13">
        <v>24</v>
      </c>
      <c r="U10" s="13">
        <v>83</v>
      </c>
      <c r="V10" s="13">
        <v>68</v>
      </c>
      <c r="W10" s="13">
        <v>60</v>
      </c>
      <c r="X10" s="13">
        <v>69</v>
      </c>
      <c r="Y10" s="13">
        <v>102</v>
      </c>
      <c r="Z10" s="13">
        <v>51</v>
      </c>
      <c r="AA10" s="13">
        <v>6</v>
      </c>
      <c r="AB10" s="13">
        <v>94</v>
      </c>
      <c r="AC10" s="13">
        <v>41</v>
      </c>
      <c r="AD10" s="13">
        <v>9</v>
      </c>
      <c r="AE10" s="13">
        <v>25</v>
      </c>
      <c r="AF10" s="13">
        <v>34</v>
      </c>
      <c r="AG10" s="13">
        <v>11</v>
      </c>
      <c r="AH10" s="13">
        <v>1</v>
      </c>
      <c r="AI10" s="13">
        <v>9</v>
      </c>
      <c r="AJ10" s="13">
        <v>3</v>
      </c>
      <c r="AK10" s="13">
        <v>159</v>
      </c>
      <c r="AL10" s="8"/>
    </row>
    <row r="11" spans="1:38" x14ac:dyDescent="0.2">
      <c r="A11" s="20"/>
      <c r="B11" s="20"/>
      <c r="C11" s="14" t="s">
        <v>83</v>
      </c>
      <c r="D11" s="14"/>
      <c r="E11" s="14"/>
      <c r="F11" s="14"/>
      <c r="G11" s="14"/>
      <c r="H11" s="14"/>
      <c r="I11" s="14"/>
      <c r="J11" s="14"/>
      <c r="K11" s="14"/>
      <c r="L11" s="14"/>
      <c r="M11" s="15" t="s">
        <v>95</v>
      </c>
      <c r="N11" s="14"/>
      <c r="O11" s="14"/>
      <c r="P11" s="14"/>
      <c r="Q11" s="14"/>
      <c r="R11" s="15" t="s">
        <v>113</v>
      </c>
      <c r="S11" s="15" t="s">
        <v>96</v>
      </c>
      <c r="T11" s="15" t="s">
        <v>114</v>
      </c>
      <c r="U11" s="15" t="s">
        <v>115</v>
      </c>
      <c r="V11" s="14"/>
      <c r="W11" s="14"/>
      <c r="X11" s="15" t="s">
        <v>95</v>
      </c>
      <c r="Y11" s="15" t="s">
        <v>116</v>
      </c>
      <c r="Z11" s="15" t="s">
        <v>117</v>
      </c>
      <c r="AA11" s="14"/>
      <c r="AB11" s="14"/>
      <c r="AC11" s="14"/>
      <c r="AD11" s="14"/>
      <c r="AE11" s="15" t="s">
        <v>85</v>
      </c>
      <c r="AF11" s="15" t="s">
        <v>113</v>
      </c>
      <c r="AG11" s="14"/>
      <c r="AH11" s="14"/>
      <c r="AI11" s="14"/>
      <c r="AJ11" s="14"/>
      <c r="AK11" s="15" t="s">
        <v>113</v>
      </c>
      <c r="AL11" s="8"/>
    </row>
    <row r="12" spans="1:38" x14ac:dyDescent="0.2">
      <c r="A12" s="22"/>
      <c r="B12" s="19" t="s">
        <v>29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  <c r="AF12" s="12">
        <v>1</v>
      </c>
      <c r="AG12" s="12">
        <v>1</v>
      </c>
      <c r="AH12" s="12">
        <v>1</v>
      </c>
      <c r="AI12" s="12">
        <v>1</v>
      </c>
      <c r="AJ12" s="12">
        <v>1</v>
      </c>
      <c r="AK12" s="12">
        <v>1</v>
      </c>
      <c r="AL12" s="8"/>
    </row>
    <row r="13" spans="1:38" x14ac:dyDescent="0.2">
      <c r="A13" s="20"/>
      <c r="B13" s="20"/>
      <c r="C13" s="13">
        <v>956</v>
      </c>
      <c r="D13" s="13">
        <v>198</v>
      </c>
      <c r="E13" s="13">
        <v>268</v>
      </c>
      <c r="F13" s="13">
        <v>231</v>
      </c>
      <c r="G13" s="13">
        <v>259</v>
      </c>
      <c r="H13" s="13">
        <v>89</v>
      </c>
      <c r="I13" s="13">
        <v>145</v>
      </c>
      <c r="J13" s="13">
        <v>141</v>
      </c>
      <c r="K13" s="13">
        <v>197</v>
      </c>
      <c r="L13" s="13">
        <v>289</v>
      </c>
      <c r="M13" s="13">
        <v>377</v>
      </c>
      <c r="N13" s="13">
        <v>509</v>
      </c>
      <c r="O13" s="13">
        <v>244</v>
      </c>
      <c r="P13" s="13">
        <v>102</v>
      </c>
      <c r="Q13" s="13">
        <v>124</v>
      </c>
      <c r="R13" s="13">
        <v>217</v>
      </c>
      <c r="S13" s="13">
        <v>107</v>
      </c>
      <c r="T13" s="13">
        <v>34</v>
      </c>
      <c r="U13" s="13">
        <v>128</v>
      </c>
      <c r="V13" s="13">
        <v>238</v>
      </c>
      <c r="W13" s="13">
        <v>259</v>
      </c>
      <c r="X13" s="13">
        <v>146</v>
      </c>
      <c r="Y13" s="13">
        <v>170</v>
      </c>
      <c r="Z13" s="13">
        <v>69</v>
      </c>
      <c r="AA13" s="13">
        <v>13</v>
      </c>
      <c r="AB13" s="13">
        <v>393</v>
      </c>
      <c r="AC13" s="13">
        <v>104</v>
      </c>
      <c r="AD13" s="13">
        <v>19</v>
      </c>
      <c r="AE13" s="13">
        <v>45</v>
      </c>
      <c r="AF13" s="13">
        <v>58</v>
      </c>
      <c r="AG13" s="13">
        <v>19</v>
      </c>
      <c r="AH13" s="13">
        <v>4</v>
      </c>
      <c r="AI13" s="13">
        <v>13</v>
      </c>
      <c r="AJ13" s="13">
        <v>5</v>
      </c>
      <c r="AK13" s="13">
        <v>296</v>
      </c>
      <c r="AL13" s="8"/>
    </row>
    <row r="14" spans="1:38" x14ac:dyDescent="0.2">
      <c r="A14" s="20"/>
      <c r="B14" s="20"/>
      <c r="C14" s="14" t="s">
        <v>83</v>
      </c>
      <c r="D14" s="14" t="s">
        <v>83</v>
      </c>
      <c r="E14" s="14" t="s">
        <v>83</v>
      </c>
      <c r="F14" s="14" t="s">
        <v>83</v>
      </c>
      <c r="G14" s="14" t="s">
        <v>83</v>
      </c>
      <c r="H14" s="14" t="s">
        <v>83</v>
      </c>
      <c r="I14" s="14" t="s">
        <v>83</v>
      </c>
      <c r="J14" s="14" t="s">
        <v>83</v>
      </c>
      <c r="K14" s="14" t="s">
        <v>83</v>
      </c>
      <c r="L14" s="14" t="s">
        <v>83</v>
      </c>
      <c r="M14" s="14" t="s">
        <v>83</v>
      </c>
      <c r="N14" s="14" t="s">
        <v>83</v>
      </c>
      <c r="O14" s="14" t="s">
        <v>83</v>
      </c>
      <c r="P14" s="14" t="s">
        <v>83</v>
      </c>
      <c r="Q14" s="14" t="s">
        <v>83</v>
      </c>
      <c r="R14" s="14" t="s">
        <v>83</v>
      </c>
      <c r="S14" s="14" t="s">
        <v>83</v>
      </c>
      <c r="T14" s="14" t="s">
        <v>83</v>
      </c>
      <c r="U14" s="14" t="s">
        <v>83</v>
      </c>
      <c r="V14" s="14" t="s">
        <v>83</v>
      </c>
      <c r="W14" s="14" t="s">
        <v>83</v>
      </c>
      <c r="X14" s="14" t="s">
        <v>83</v>
      </c>
      <c r="Y14" s="14" t="s">
        <v>83</v>
      </c>
      <c r="Z14" s="14" t="s">
        <v>83</v>
      </c>
      <c r="AA14" s="14" t="s">
        <v>83</v>
      </c>
      <c r="AB14" s="14" t="s">
        <v>83</v>
      </c>
      <c r="AC14" s="14" t="s">
        <v>83</v>
      </c>
      <c r="AD14" s="14" t="s">
        <v>83</v>
      </c>
      <c r="AE14" s="14" t="s">
        <v>83</v>
      </c>
      <c r="AF14" s="14" t="s">
        <v>83</v>
      </c>
      <c r="AG14" s="14" t="s">
        <v>83</v>
      </c>
      <c r="AH14" s="14" t="s">
        <v>83</v>
      </c>
      <c r="AI14" s="14" t="s">
        <v>83</v>
      </c>
      <c r="AJ14" s="14" t="s">
        <v>83</v>
      </c>
      <c r="AK14" s="14" t="s">
        <v>83</v>
      </c>
      <c r="AL14" s="8"/>
    </row>
    <row r="15" spans="1:38" x14ac:dyDescent="0.2">
      <c r="A15" s="16" t="s">
        <v>118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8" x14ac:dyDescent="0.2">
      <c r="A16" s="18" t="s">
        <v>103</v>
      </c>
    </row>
  </sheetData>
  <mergeCells count="13">
    <mergeCell ref="B9:B11"/>
    <mergeCell ref="B12:B14"/>
    <mergeCell ref="A6:A14"/>
    <mergeCell ref="AB3:AK3"/>
    <mergeCell ref="AI2:AK2"/>
    <mergeCell ref="A2:C2"/>
    <mergeCell ref="A3:B5"/>
    <mergeCell ref="B6:B8"/>
    <mergeCell ref="D3:G3"/>
    <mergeCell ref="H3:L3"/>
    <mergeCell ref="M3:N3"/>
    <mergeCell ref="O3:U3"/>
    <mergeCell ref="V3:AA3"/>
  </mergeCells>
  <hyperlinks>
    <hyperlink ref="A1" location="'TOC'!A1:A1" display="Back to TOC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23"/>
  <sheetViews>
    <sheetView workbookViewId="0">
      <pane xSplit="3" ySplit="5" topLeftCell="D6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baseColWidth="10" defaultColWidth="8.83203125" defaultRowHeight="15" x14ac:dyDescent="0.2"/>
  <cols>
    <col min="1" max="1" width="50" style="2" customWidth="1"/>
    <col min="2" max="2" width="25" style="2" bestFit="1" customWidth="1"/>
    <col min="3" max="3" width="21" style="2" bestFit="1" customWidth="1"/>
    <col min="4" max="38" width="12.6640625" style="2" customWidth="1"/>
  </cols>
  <sheetData>
    <row r="1" spans="1:39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8"/>
    </row>
    <row r="2" spans="1:39" ht="36" customHeight="1" x14ac:dyDescent="0.2">
      <c r="A2" s="26" t="s">
        <v>119</v>
      </c>
      <c r="B2" s="24"/>
      <c r="C2" s="24"/>
      <c r="D2" s="24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10"/>
      <c r="AM2" s="8"/>
    </row>
    <row r="3" spans="1:39" ht="37" customHeight="1" x14ac:dyDescent="0.2">
      <c r="A3" s="27"/>
      <c r="B3" s="24"/>
      <c r="C3" s="24"/>
      <c r="D3" s="11" t="s">
        <v>29</v>
      </c>
      <c r="E3" s="23" t="s">
        <v>30</v>
      </c>
      <c r="F3" s="24"/>
      <c r="G3" s="24"/>
      <c r="H3" s="24"/>
      <c r="I3" s="23" t="s">
        <v>31</v>
      </c>
      <c r="J3" s="24"/>
      <c r="K3" s="24"/>
      <c r="L3" s="24"/>
      <c r="M3" s="24"/>
      <c r="N3" s="23" t="s">
        <v>32</v>
      </c>
      <c r="O3" s="24"/>
      <c r="P3" s="23" t="s">
        <v>33</v>
      </c>
      <c r="Q3" s="24"/>
      <c r="R3" s="24"/>
      <c r="S3" s="24"/>
      <c r="T3" s="24"/>
      <c r="U3" s="24"/>
      <c r="V3" s="24"/>
      <c r="W3" s="23" t="s">
        <v>34</v>
      </c>
      <c r="X3" s="24"/>
      <c r="Y3" s="24"/>
      <c r="Z3" s="24"/>
      <c r="AA3" s="24"/>
      <c r="AB3" s="24"/>
      <c r="AC3" s="23" t="s">
        <v>35</v>
      </c>
      <c r="AD3" s="24"/>
      <c r="AE3" s="24"/>
      <c r="AF3" s="24"/>
      <c r="AG3" s="24"/>
      <c r="AH3" s="24"/>
      <c r="AI3" s="24"/>
      <c r="AJ3" s="24"/>
      <c r="AK3" s="24"/>
      <c r="AL3" s="24"/>
      <c r="AM3" s="8"/>
    </row>
    <row r="4" spans="1:39" ht="16" customHeight="1" x14ac:dyDescent="0.2">
      <c r="A4" s="20"/>
      <c r="B4" s="24"/>
      <c r="C4" s="24"/>
      <c r="D4" s="9" t="s">
        <v>36</v>
      </c>
      <c r="E4" s="9" t="s">
        <v>36</v>
      </c>
      <c r="F4" s="9" t="s">
        <v>37</v>
      </c>
      <c r="G4" s="9" t="s">
        <v>38</v>
      </c>
      <c r="H4" s="9" t="s">
        <v>39</v>
      </c>
      <c r="I4" s="9" t="s">
        <v>36</v>
      </c>
      <c r="J4" s="9" t="s">
        <v>37</v>
      </c>
      <c r="K4" s="9" t="s">
        <v>38</v>
      </c>
      <c r="L4" s="9" t="s">
        <v>39</v>
      </c>
      <c r="M4" s="9" t="s">
        <v>40</v>
      </c>
      <c r="N4" s="9" t="s">
        <v>36</v>
      </c>
      <c r="O4" s="9" t="s">
        <v>37</v>
      </c>
      <c r="P4" s="9" t="s">
        <v>36</v>
      </c>
      <c r="Q4" s="9" t="s">
        <v>37</v>
      </c>
      <c r="R4" s="9" t="s">
        <v>38</v>
      </c>
      <c r="S4" s="9" t="s">
        <v>39</v>
      </c>
      <c r="T4" s="9" t="s">
        <v>40</v>
      </c>
      <c r="U4" s="9" t="s">
        <v>41</v>
      </c>
      <c r="V4" s="9" t="s">
        <v>42</v>
      </c>
      <c r="W4" s="9" t="s">
        <v>36</v>
      </c>
      <c r="X4" s="9" t="s">
        <v>37</v>
      </c>
      <c r="Y4" s="9" t="s">
        <v>38</v>
      </c>
      <c r="Z4" s="9" t="s">
        <v>39</v>
      </c>
      <c r="AA4" s="9" t="s">
        <v>40</v>
      </c>
      <c r="AB4" s="9" t="s">
        <v>41</v>
      </c>
      <c r="AC4" s="9" t="s">
        <v>36</v>
      </c>
      <c r="AD4" s="9" t="s">
        <v>37</v>
      </c>
      <c r="AE4" s="9" t="s">
        <v>38</v>
      </c>
      <c r="AF4" s="9" t="s">
        <v>39</v>
      </c>
      <c r="AG4" s="9" t="s">
        <v>40</v>
      </c>
      <c r="AH4" s="9" t="s">
        <v>41</v>
      </c>
      <c r="AI4" s="9" t="s">
        <v>42</v>
      </c>
      <c r="AJ4" s="9" t="s">
        <v>43</v>
      </c>
      <c r="AK4" s="9" t="s">
        <v>44</v>
      </c>
      <c r="AL4" s="9" t="s">
        <v>45</v>
      </c>
      <c r="AM4" s="8"/>
    </row>
    <row r="5" spans="1:39" ht="25" x14ac:dyDescent="0.2">
      <c r="A5" s="20"/>
      <c r="B5" s="24"/>
      <c r="C5" s="24"/>
      <c r="D5" s="11" t="s">
        <v>46</v>
      </c>
      <c r="E5" s="11" t="s">
        <v>47</v>
      </c>
      <c r="F5" s="11" t="s">
        <v>48</v>
      </c>
      <c r="G5" s="11" t="s">
        <v>49</v>
      </c>
      <c r="H5" s="11" t="s">
        <v>50</v>
      </c>
      <c r="I5" s="11" t="s">
        <v>51</v>
      </c>
      <c r="J5" s="11" t="s">
        <v>52</v>
      </c>
      <c r="K5" s="11" t="s">
        <v>53</v>
      </c>
      <c r="L5" s="11" t="s">
        <v>54</v>
      </c>
      <c r="M5" s="11" t="s">
        <v>55</v>
      </c>
      <c r="N5" s="11" t="s">
        <v>56</v>
      </c>
      <c r="O5" s="11" t="s">
        <v>57</v>
      </c>
      <c r="P5" s="11" t="s">
        <v>58</v>
      </c>
      <c r="Q5" s="11" t="s">
        <v>59</v>
      </c>
      <c r="R5" s="11" t="s">
        <v>60</v>
      </c>
      <c r="S5" s="11" t="s">
        <v>61</v>
      </c>
      <c r="T5" s="11" t="s">
        <v>62</v>
      </c>
      <c r="U5" s="11" t="s">
        <v>63</v>
      </c>
      <c r="V5" s="11" t="s">
        <v>64</v>
      </c>
      <c r="W5" s="11" t="s">
        <v>65</v>
      </c>
      <c r="X5" s="11" t="s">
        <v>66</v>
      </c>
      <c r="Y5" s="11" t="s">
        <v>67</v>
      </c>
      <c r="Z5" s="11" t="s">
        <v>68</v>
      </c>
      <c r="AA5" s="11" t="s">
        <v>69</v>
      </c>
      <c r="AB5" s="11" t="s">
        <v>70</v>
      </c>
      <c r="AC5" s="11" t="s">
        <v>71</v>
      </c>
      <c r="AD5" s="11" t="s">
        <v>72</v>
      </c>
      <c r="AE5" s="11" t="s">
        <v>73</v>
      </c>
      <c r="AF5" s="11" t="s">
        <v>74</v>
      </c>
      <c r="AG5" s="11" t="s">
        <v>75</v>
      </c>
      <c r="AH5" s="11" t="s">
        <v>76</v>
      </c>
      <c r="AI5" s="11" t="s">
        <v>77</v>
      </c>
      <c r="AJ5" s="11" t="s">
        <v>78</v>
      </c>
      <c r="AK5" s="11" t="s">
        <v>79</v>
      </c>
      <c r="AL5" s="11" t="s">
        <v>80</v>
      </c>
      <c r="AM5" s="8"/>
    </row>
    <row r="6" spans="1:39" x14ac:dyDescent="0.2">
      <c r="A6" s="21" t="s">
        <v>120</v>
      </c>
      <c r="B6" s="19" t="s">
        <v>121</v>
      </c>
      <c r="C6" s="19" t="s">
        <v>122</v>
      </c>
      <c r="D6" s="12">
        <v>0.28072157800730002</v>
      </c>
      <c r="E6" s="12">
        <v>0.29661521074149999</v>
      </c>
      <c r="F6" s="12">
        <v>0.29736142531900001</v>
      </c>
      <c r="G6" s="12">
        <v>0.26409220823439999</v>
      </c>
      <c r="H6" s="12">
        <v>0.26518267450159999</v>
      </c>
      <c r="I6" s="12">
        <v>0.15887846934040001</v>
      </c>
      <c r="J6" s="12">
        <v>0.19824865387519999</v>
      </c>
      <c r="K6" s="12">
        <v>0.36265975067220002</v>
      </c>
      <c r="L6" s="12">
        <v>0.34325066292630002</v>
      </c>
      <c r="M6" s="12">
        <v>0.33875810624870001</v>
      </c>
      <c r="N6" s="12">
        <v>0.25390081819560001</v>
      </c>
      <c r="O6" s="12">
        <v>0.29534290574279998</v>
      </c>
      <c r="P6" s="12">
        <v>0.65745920787760004</v>
      </c>
      <c r="Q6" s="12">
        <v>0.218976326591</v>
      </c>
      <c r="R6" s="12">
        <v>0.32958065105399997</v>
      </c>
      <c r="S6" s="12">
        <v>0.24312563614390001</v>
      </c>
      <c r="T6" s="12">
        <v>0</v>
      </c>
      <c r="U6" s="12">
        <v>0</v>
      </c>
      <c r="V6" s="12">
        <v>6.1026274951169997E-3</v>
      </c>
      <c r="W6" s="12">
        <v>0.69163702780050007</v>
      </c>
      <c r="X6" s="12">
        <v>0.2912599729368</v>
      </c>
      <c r="Y6" s="12">
        <v>0.1114655176333</v>
      </c>
      <c r="Z6" s="12">
        <v>3.9150439096679998E-3</v>
      </c>
      <c r="AA6" s="12">
        <v>0</v>
      </c>
      <c r="AB6" s="12">
        <v>0.23524260002450001</v>
      </c>
      <c r="AC6" s="12">
        <v>0.29805403012960002</v>
      </c>
      <c r="AD6" s="12">
        <v>0.33768817457</v>
      </c>
      <c r="AE6" s="12">
        <v>0.2086094658631</v>
      </c>
      <c r="AF6" s="12">
        <v>0.34869310985219998</v>
      </c>
      <c r="AG6" s="12">
        <v>0.47551907550060002</v>
      </c>
      <c r="AH6" s="12">
        <v>0.30024271795180002</v>
      </c>
      <c r="AI6" s="12">
        <v>0.22268813161379999</v>
      </c>
      <c r="AJ6" s="12">
        <v>6.2958741271649993E-2</v>
      </c>
      <c r="AK6" s="12">
        <v>0</v>
      </c>
      <c r="AL6" s="12">
        <v>0.21196138895719999</v>
      </c>
      <c r="AM6" s="8"/>
    </row>
    <row r="7" spans="1:39" x14ac:dyDescent="0.2">
      <c r="A7" s="20"/>
      <c r="B7" s="20"/>
      <c r="C7" s="20"/>
      <c r="D7" s="13">
        <v>289</v>
      </c>
      <c r="E7" s="13">
        <v>66</v>
      </c>
      <c r="F7" s="13">
        <v>84</v>
      </c>
      <c r="G7" s="13">
        <v>66</v>
      </c>
      <c r="H7" s="13">
        <v>73</v>
      </c>
      <c r="I7" s="13">
        <v>11</v>
      </c>
      <c r="J7" s="13">
        <v>29</v>
      </c>
      <c r="K7" s="13">
        <v>46</v>
      </c>
      <c r="L7" s="13">
        <v>66</v>
      </c>
      <c r="M7" s="13">
        <v>102</v>
      </c>
      <c r="N7" s="13">
        <v>86</v>
      </c>
      <c r="O7" s="13">
        <v>180</v>
      </c>
      <c r="P7" s="13">
        <v>160</v>
      </c>
      <c r="Q7" s="13">
        <v>23</v>
      </c>
      <c r="R7" s="13">
        <v>49</v>
      </c>
      <c r="S7" s="13">
        <v>56</v>
      </c>
      <c r="T7" s="13">
        <v>0</v>
      </c>
      <c r="U7" s="13">
        <v>0</v>
      </c>
      <c r="V7" s="13">
        <v>1</v>
      </c>
      <c r="W7" s="13">
        <v>172</v>
      </c>
      <c r="X7" s="13">
        <v>77</v>
      </c>
      <c r="Y7" s="13">
        <v>16</v>
      </c>
      <c r="Z7" s="13">
        <v>1</v>
      </c>
      <c r="AA7" s="13">
        <v>0</v>
      </c>
      <c r="AB7" s="13">
        <v>4</v>
      </c>
      <c r="AC7" s="13">
        <v>132</v>
      </c>
      <c r="AD7" s="13">
        <v>40</v>
      </c>
      <c r="AE7" s="13">
        <v>3</v>
      </c>
      <c r="AF7" s="13">
        <v>18</v>
      </c>
      <c r="AG7" s="13">
        <v>22</v>
      </c>
      <c r="AH7" s="13">
        <v>6</v>
      </c>
      <c r="AI7" s="13">
        <v>2</v>
      </c>
      <c r="AJ7" s="13">
        <v>1</v>
      </c>
      <c r="AK7" s="13">
        <v>0</v>
      </c>
      <c r="AL7" s="13">
        <v>65</v>
      </c>
      <c r="AM7" s="8"/>
    </row>
    <row r="8" spans="1:39" x14ac:dyDescent="0.2">
      <c r="A8" s="20"/>
      <c r="B8" s="20"/>
      <c r="C8" s="20"/>
      <c r="D8" s="14" t="s">
        <v>83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 t="s">
        <v>123</v>
      </c>
      <c r="Q8" s="15" t="s">
        <v>124</v>
      </c>
      <c r="R8" s="15" t="s">
        <v>87</v>
      </c>
      <c r="S8" s="15" t="s">
        <v>125</v>
      </c>
      <c r="T8" s="14"/>
      <c r="U8" s="14"/>
      <c r="V8" s="14"/>
      <c r="W8" s="15" t="s">
        <v>126</v>
      </c>
      <c r="X8" s="15" t="s">
        <v>110</v>
      </c>
      <c r="Y8" s="15" t="s">
        <v>94</v>
      </c>
      <c r="Z8" s="14"/>
      <c r="AA8" s="14"/>
      <c r="AB8" s="15" t="s">
        <v>127</v>
      </c>
      <c r="AC8" s="14"/>
      <c r="AD8" s="14"/>
      <c r="AE8" s="14"/>
      <c r="AF8" s="14"/>
      <c r="AG8" s="15" t="s">
        <v>92</v>
      </c>
      <c r="AH8" s="14"/>
      <c r="AI8" s="14"/>
      <c r="AJ8" s="14"/>
      <c r="AK8" s="14"/>
      <c r="AL8" s="14"/>
      <c r="AM8" s="8"/>
    </row>
    <row r="9" spans="1:39" x14ac:dyDescent="0.2">
      <c r="A9" s="22"/>
      <c r="B9" s="22"/>
      <c r="C9" s="19" t="s">
        <v>128</v>
      </c>
      <c r="D9" s="12">
        <v>0.16931943830890001</v>
      </c>
      <c r="E9" s="12">
        <v>0.15140183529340001</v>
      </c>
      <c r="F9" s="12">
        <v>0.1543410878683</v>
      </c>
      <c r="G9" s="12">
        <v>0.20812860552090001</v>
      </c>
      <c r="H9" s="12">
        <v>0.16464638305349999</v>
      </c>
      <c r="I9" s="12">
        <v>0.2023319959764</v>
      </c>
      <c r="J9" s="12">
        <v>0.14030734275199999</v>
      </c>
      <c r="K9" s="12">
        <v>0.1491169932918</v>
      </c>
      <c r="L9" s="12">
        <v>0.22273846973139999</v>
      </c>
      <c r="M9" s="12">
        <v>0.1578428360777</v>
      </c>
      <c r="N9" s="12">
        <v>0.1233085316693</v>
      </c>
      <c r="O9" s="12">
        <v>0.2166535015488</v>
      </c>
      <c r="P9" s="12">
        <v>0.1907448427673</v>
      </c>
      <c r="Q9" s="12">
        <v>0.3193664374995</v>
      </c>
      <c r="R9" s="12">
        <v>0.36864461990309999</v>
      </c>
      <c r="S9" s="12">
        <v>0.17879867481430001</v>
      </c>
      <c r="T9" s="12">
        <v>6.2119978883460004E-3</v>
      </c>
      <c r="U9" s="12">
        <v>0</v>
      </c>
      <c r="V9" s="12">
        <v>0</v>
      </c>
      <c r="W9" s="12">
        <v>0.2233228198976</v>
      </c>
      <c r="X9" s="12">
        <v>0.33587772856609999</v>
      </c>
      <c r="Y9" s="12">
        <v>0.118857281856</v>
      </c>
      <c r="Z9" s="12">
        <v>1.8294923917100001E-2</v>
      </c>
      <c r="AA9" s="12">
        <v>0</v>
      </c>
      <c r="AB9" s="12">
        <v>0.21083994882689999</v>
      </c>
      <c r="AC9" s="12">
        <v>0.217157989286</v>
      </c>
      <c r="AD9" s="12">
        <v>0.22169522179439999</v>
      </c>
      <c r="AE9" s="12">
        <v>0.21308960407739999</v>
      </c>
      <c r="AF9" s="12">
        <v>0.20870629288109999</v>
      </c>
      <c r="AG9" s="12">
        <v>4.6448963225689997E-2</v>
      </c>
      <c r="AH9" s="12">
        <v>0.25606086924490001</v>
      </c>
      <c r="AI9" s="12">
        <v>0</v>
      </c>
      <c r="AJ9" s="12">
        <v>2.6393440501700002E-2</v>
      </c>
      <c r="AK9" s="12">
        <v>0.49408025677709999</v>
      </c>
      <c r="AL9" s="12">
        <v>0.1022051453279</v>
      </c>
      <c r="AM9" s="8"/>
    </row>
    <row r="10" spans="1:39" x14ac:dyDescent="0.2">
      <c r="A10" s="20"/>
      <c r="B10" s="20"/>
      <c r="C10" s="20"/>
      <c r="D10" s="13">
        <v>153</v>
      </c>
      <c r="E10" s="13">
        <v>31</v>
      </c>
      <c r="F10" s="13">
        <v>40</v>
      </c>
      <c r="G10" s="13">
        <v>40</v>
      </c>
      <c r="H10" s="13">
        <v>42</v>
      </c>
      <c r="I10" s="13">
        <v>18</v>
      </c>
      <c r="J10" s="13">
        <v>24</v>
      </c>
      <c r="K10" s="13">
        <v>24</v>
      </c>
      <c r="L10" s="13">
        <v>37</v>
      </c>
      <c r="M10" s="13">
        <v>40</v>
      </c>
      <c r="N10" s="13">
        <v>50</v>
      </c>
      <c r="O10" s="13">
        <v>98</v>
      </c>
      <c r="P10" s="13">
        <v>45</v>
      </c>
      <c r="Q10" s="13">
        <v>35</v>
      </c>
      <c r="R10" s="13">
        <v>39</v>
      </c>
      <c r="S10" s="13">
        <v>33</v>
      </c>
      <c r="T10" s="13">
        <v>1</v>
      </c>
      <c r="U10" s="13">
        <v>0</v>
      </c>
      <c r="V10" s="13">
        <v>0</v>
      </c>
      <c r="W10" s="13">
        <v>44</v>
      </c>
      <c r="X10" s="13">
        <v>76</v>
      </c>
      <c r="Y10" s="13">
        <v>22</v>
      </c>
      <c r="Z10" s="13">
        <v>5</v>
      </c>
      <c r="AA10" s="13">
        <v>0</v>
      </c>
      <c r="AB10" s="13">
        <v>3</v>
      </c>
      <c r="AC10" s="13">
        <v>82</v>
      </c>
      <c r="AD10" s="13">
        <v>16</v>
      </c>
      <c r="AE10" s="13">
        <v>4</v>
      </c>
      <c r="AF10" s="13">
        <v>7</v>
      </c>
      <c r="AG10" s="13">
        <v>3</v>
      </c>
      <c r="AH10" s="13">
        <v>4</v>
      </c>
      <c r="AI10" s="13">
        <v>0</v>
      </c>
      <c r="AJ10" s="13">
        <v>1</v>
      </c>
      <c r="AK10" s="13">
        <v>2</v>
      </c>
      <c r="AL10" s="13">
        <v>34</v>
      </c>
      <c r="AM10" s="8"/>
    </row>
    <row r="11" spans="1:39" x14ac:dyDescent="0.2">
      <c r="A11" s="20"/>
      <c r="B11" s="20"/>
      <c r="C11" s="20"/>
      <c r="D11" s="14" t="s">
        <v>83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 t="s">
        <v>85</v>
      </c>
      <c r="P11" s="15" t="s">
        <v>125</v>
      </c>
      <c r="Q11" s="15" t="s">
        <v>87</v>
      </c>
      <c r="R11" s="15" t="s">
        <v>87</v>
      </c>
      <c r="S11" s="15" t="s">
        <v>129</v>
      </c>
      <c r="T11" s="14"/>
      <c r="U11" s="14"/>
      <c r="V11" s="14"/>
      <c r="W11" s="15" t="s">
        <v>130</v>
      </c>
      <c r="X11" s="15" t="s">
        <v>90</v>
      </c>
      <c r="Y11" s="15" t="s">
        <v>94</v>
      </c>
      <c r="Z11" s="14"/>
      <c r="AA11" s="14"/>
      <c r="AB11" s="15" t="s">
        <v>131</v>
      </c>
      <c r="AC11" s="15" t="s">
        <v>92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8"/>
    </row>
    <row r="12" spans="1:39" x14ac:dyDescent="0.2">
      <c r="A12" s="22"/>
      <c r="B12" s="22"/>
      <c r="C12" s="19" t="s">
        <v>132</v>
      </c>
      <c r="D12" s="12">
        <v>7.6496055267760002E-2</v>
      </c>
      <c r="E12" s="12">
        <v>4.7171716913509999E-2</v>
      </c>
      <c r="F12" s="12">
        <v>7.7609547023110001E-2</v>
      </c>
      <c r="G12" s="12">
        <v>0.1002956719085</v>
      </c>
      <c r="H12" s="12">
        <v>7.7026960355390001E-2</v>
      </c>
      <c r="I12" s="12">
        <v>5.7083628092399988E-2</v>
      </c>
      <c r="J12" s="12">
        <v>0.11714580709400001</v>
      </c>
      <c r="K12" s="12">
        <v>8.6916203075100007E-2</v>
      </c>
      <c r="L12" s="12">
        <v>7.7596935274160006E-2</v>
      </c>
      <c r="M12" s="12">
        <v>6.1155279553349998E-2</v>
      </c>
      <c r="N12" s="12">
        <v>6.5509621046679997E-2</v>
      </c>
      <c r="O12" s="12">
        <v>8.7137270942309997E-2</v>
      </c>
      <c r="P12" s="12">
        <v>6.6009369812470006E-2</v>
      </c>
      <c r="Q12" s="12">
        <v>0.2002892495443</v>
      </c>
      <c r="R12" s="12">
        <v>6.9057354584559999E-2</v>
      </c>
      <c r="S12" s="12">
        <v>0.1064811501226</v>
      </c>
      <c r="T12" s="12">
        <v>2.2783445562319999E-2</v>
      </c>
      <c r="U12" s="12">
        <v>1.5012187077370001E-2</v>
      </c>
      <c r="V12" s="12">
        <v>1.009234961517E-2</v>
      </c>
      <c r="W12" s="12">
        <v>3.9170378663229997E-2</v>
      </c>
      <c r="X12" s="12">
        <v>0.15712214127079999</v>
      </c>
      <c r="Y12" s="12">
        <v>0.1182777733537</v>
      </c>
      <c r="Z12" s="12">
        <v>3.7216203095030002E-3</v>
      </c>
      <c r="AA12" s="12">
        <v>1.502781704631E-2</v>
      </c>
      <c r="AB12" s="12">
        <v>0.15733124694049999</v>
      </c>
      <c r="AC12" s="12">
        <v>0.12497598234600001</v>
      </c>
      <c r="AD12" s="12">
        <v>5.2016076946889998E-2</v>
      </c>
      <c r="AE12" s="12">
        <v>0</v>
      </c>
      <c r="AF12" s="12">
        <v>3.5946827335900003E-2</v>
      </c>
      <c r="AG12" s="12">
        <v>4.4154948088520003E-2</v>
      </c>
      <c r="AH12" s="12">
        <v>0</v>
      </c>
      <c r="AI12" s="12">
        <v>0</v>
      </c>
      <c r="AJ12" s="12">
        <v>0</v>
      </c>
      <c r="AK12" s="12">
        <v>0</v>
      </c>
      <c r="AL12" s="12">
        <v>4.4906790815450001E-2</v>
      </c>
      <c r="AM12" s="8"/>
    </row>
    <row r="13" spans="1:39" x14ac:dyDescent="0.2">
      <c r="A13" s="20"/>
      <c r="B13" s="20"/>
      <c r="C13" s="20"/>
      <c r="D13" s="13">
        <v>70</v>
      </c>
      <c r="E13" s="13">
        <v>15</v>
      </c>
      <c r="F13" s="13">
        <v>18</v>
      </c>
      <c r="G13" s="13">
        <v>25</v>
      </c>
      <c r="H13" s="13">
        <v>12</v>
      </c>
      <c r="I13" s="13">
        <v>5</v>
      </c>
      <c r="J13" s="13">
        <v>16</v>
      </c>
      <c r="K13" s="13">
        <v>14</v>
      </c>
      <c r="L13" s="13">
        <v>10</v>
      </c>
      <c r="M13" s="13">
        <v>19</v>
      </c>
      <c r="N13" s="13">
        <v>24</v>
      </c>
      <c r="O13" s="13">
        <v>41</v>
      </c>
      <c r="P13" s="13">
        <v>19</v>
      </c>
      <c r="Q13" s="13">
        <v>15</v>
      </c>
      <c r="R13" s="13">
        <v>11</v>
      </c>
      <c r="S13" s="13">
        <v>19</v>
      </c>
      <c r="T13" s="13">
        <v>3</v>
      </c>
      <c r="U13" s="13">
        <v>2</v>
      </c>
      <c r="V13" s="13">
        <v>1</v>
      </c>
      <c r="W13" s="13">
        <v>11</v>
      </c>
      <c r="X13" s="13">
        <v>39</v>
      </c>
      <c r="Y13" s="13">
        <v>13</v>
      </c>
      <c r="Z13" s="13">
        <v>2</v>
      </c>
      <c r="AA13" s="13">
        <v>1</v>
      </c>
      <c r="AB13" s="13">
        <v>1</v>
      </c>
      <c r="AC13" s="13">
        <v>47</v>
      </c>
      <c r="AD13" s="13">
        <v>5</v>
      </c>
      <c r="AE13" s="13">
        <v>0</v>
      </c>
      <c r="AF13" s="13">
        <v>2</v>
      </c>
      <c r="AG13" s="13">
        <v>4</v>
      </c>
      <c r="AH13" s="13">
        <v>0</v>
      </c>
      <c r="AI13" s="13">
        <v>0</v>
      </c>
      <c r="AJ13" s="13">
        <v>0</v>
      </c>
      <c r="AK13" s="13">
        <v>0</v>
      </c>
      <c r="AL13" s="13">
        <v>12</v>
      </c>
      <c r="AM13" s="8"/>
    </row>
    <row r="14" spans="1:39" x14ac:dyDescent="0.2">
      <c r="A14" s="20"/>
      <c r="B14" s="20"/>
      <c r="C14" s="20"/>
      <c r="D14" s="14" t="s">
        <v>83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 t="s">
        <v>108</v>
      </c>
      <c r="R14" s="14"/>
      <c r="S14" s="14"/>
      <c r="T14" s="14"/>
      <c r="U14" s="14"/>
      <c r="V14" s="14"/>
      <c r="W14" s="15" t="s">
        <v>91</v>
      </c>
      <c r="X14" s="15" t="s">
        <v>133</v>
      </c>
      <c r="Y14" s="15" t="s">
        <v>94</v>
      </c>
      <c r="Z14" s="14"/>
      <c r="AA14" s="14"/>
      <c r="AB14" s="15" t="s">
        <v>94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8"/>
    </row>
    <row r="15" spans="1:39" x14ac:dyDescent="0.2">
      <c r="A15" s="22"/>
      <c r="B15" s="22"/>
      <c r="C15" s="19" t="s">
        <v>134</v>
      </c>
      <c r="D15" s="12">
        <v>0.46871739912170002</v>
      </c>
      <c r="E15" s="12">
        <v>0.50481123705160003</v>
      </c>
      <c r="F15" s="12">
        <v>0.46988859377670011</v>
      </c>
      <c r="G15" s="12">
        <v>0.41301072813200002</v>
      </c>
      <c r="H15" s="12">
        <v>0.48916089317270001</v>
      </c>
      <c r="I15" s="12">
        <v>0.57412486962380005</v>
      </c>
      <c r="J15" s="12">
        <v>0.54429819627880005</v>
      </c>
      <c r="K15" s="12">
        <v>0.40130705296090002</v>
      </c>
      <c r="L15" s="12">
        <v>0.35641393206810001</v>
      </c>
      <c r="M15" s="12">
        <v>0.43800855643820003</v>
      </c>
      <c r="N15" s="12">
        <v>0.55282084289779998</v>
      </c>
      <c r="O15" s="12">
        <v>0.39732625493200002</v>
      </c>
      <c r="P15" s="12">
        <v>8.5786579542590002E-2</v>
      </c>
      <c r="Q15" s="12">
        <v>0.26136798636530001</v>
      </c>
      <c r="R15" s="12">
        <v>0.2276034228213</v>
      </c>
      <c r="S15" s="12">
        <v>0.45483812706909998</v>
      </c>
      <c r="T15" s="12">
        <v>0.97100455654930007</v>
      </c>
      <c r="U15" s="12">
        <v>0.98498781292260007</v>
      </c>
      <c r="V15" s="12">
        <v>0.9819165710144</v>
      </c>
      <c r="W15" s="12">
        <v>4.3221633964389987E-2</v>
      </c>
      <c r="X15" s="12">
        <v>0.2157401572264</v>
      </c>
      <c r="Y15" s="12">
        <v>0.65139942715700005</v>
      </c>
      <c r="Z15" s="12">
        <v>0.97286561352150003</v>
      </c>
      <c r="AA15" s="12">
        <v>0.98497218295370004</v>
      </c>
      <c r="AB15" s="12">
        <v>0.2600719131325</v>
      </c>
      <c r="AC15" s="12">
        <v>0.35412920587050001</v>
      </c>
      <c r="AD15" s="12">
        <v>0.38860052668869999</v>
      </c>
      <c r="AE15" s="12">
        <v>0.57830093005950001</v>
      </c>
      <c r="AF15" s="12">
        <v>0.40127596092110002</v>
      </c>
      <c r="AG15" s="12">
        <v>0.4338770131852</v>
      </c>
      <c r="AH15" s="12">
        <v>0.44369641280330002</v>
      </c>
      <c r="AI15" s="12">
        <v>0.77731186838620003</v>
      </c>
      <c r="AJ15" s="12">
        <v>0.91064781822670005</v>
      </c>
      <c r="AK15" s="12">
        <v>0.50591974322290001</v>
      </c>
      <c r="AL15" s="12">
        <v>0.63408585318970001</v>
      </c>
      <c r="AM15" s="8"/>
    </row>
    <row r="16" spans="1:39" x14ac:dyDescent="0.2">
      <c r="A16" s="20"/>
      <c r="B16" s="20"/>
      <c r="C16" s="20"/>
      <c r="D16" s="13">
        <v>429</v>
      </c>
      <c r="E16" s="13">
        <v>86</v>
      </c>
      <c r="F16" s="13">
        <v>125</v>
      </c>
      <c r="G16" s="13">
        <v>93</v>
      </c>
      <c r="H16" s="13">
        <v>125</v>
      </c>
      <c r="I16" s="13">
        <v>54</v>
      </c>
      <c r="J16" s="13">
        <v>70</v>
      </c>
      <c r="K16" s="13">
        <v>56</v>
      </c>
      <c r="L16" s="13">
        <v>81</v>
      </c>
      <c r="M16" s="13">
        <v>130</v>
      </c>
      <c r="N16" s="13">
        <v>209</v>
      </c>
      <c r="O16" s="13">
        <v>190</v>
      </c>
      <c r="P16" s="13">
        <v>18</v>
      </c>
      <c r="Q16" s="13">
        <v>27</v>
      </c>
      <c r="R16" s="13">
        <v>24</v>
      </c>
      <c r="S16" s="13">
        <v>101</v>
      </c>
      <c r="T16" s="13">
        <v>104</v>
      </c>
      <c r="U16" s="13">
        <v>32</v>
      </c>
      <c r="V16" s="13">
        <v>123</v>
      </c>
      <c r="W16" s="13">
        <v>9</v>
      </c>
      <c r="X16" s="13">
        <v>61</v>
      </c>
      <c r="Y16" s="13">
        <v>97</v>
      </c>
      <c r="Z16" s="13">
        <v>162</v>
      </c>
      <c r="AA16" s="13">
        <v>67</v>
      </c>
      <c r="AB16" s="13">
        <v>4</v>
      </c>
      <c r="AC16" s="13">
        <v>126</v>
      </c>
      <c r="AD16" s="13">
        <v>41</v>
      </c>
      <c r="AE16" s="13">
        <v>12</v>
      </c>
      <c r="AF16" s="13">
        <v>17</v>
      </c>
      <c r="AG16" s="13">
        <v>30</v>
      </c>
      <c r="AH16" s="13">
        <v>9</v>
      </c>
      <c r="AI16" s="13">
        <v>2</v>
      </c>
      <c r="AJ16" s="13">
        <v>11</v>
      </c>
      <c r="AK16" s="13">
        <v>3</v>
      </c>
      <c r="AL16" s="13">
        <v>178</v>
      </c>
      <c r="AM16" s="8"/>
    </row>
    <row r="17" spans="1:39" x14ac:dyDescent="0.2">
      <c r="A17" s="20"/>
      <c r="B17" s="20"/>
      <c r="C17" s="20"/>
      <c r="D17" s="14" t="s">
        <v>83</v>
      </c>
      <c r="E17" s="14"/>
      <c r="F17" s="14"/>
      <c r="G17" s="14"/>
      <c r="H17" s="14"/>
      <c r="I17" s="15" t="s">
        <v>91</v>
      </c>
      <c r="J17" s="14"/>
      <c r="K17" s="14"/>
      <c r="L17" s="14"/>
      <c r="M17" s="14"/>
      <c r="N17" s="15" t="s">
        <v>95</v>
      </c>
      <c r="O17" s="14"/>
      <c r="P17" s="14"/>
      <c r="Q17" s="15" t="s">
        <v>85</v>
      </c>
      <c r="R17" s="14"/>
      <c r="S17" s="15" t="s">
        <v>113</v>
      </c>
      <c r="T17" s="15" t="s">
        <v>99</v>
      </c>
      <c r="U17" s="15" t="s">
        <v>99</v>
      </c>
      <c r="V17" s="15" t="s">
        <v>99</v>
      </c>
      <c r="W17" s="14"/>
      <c r="X17" s="15" t="s">
        <v>113</v>
      </c>
      <c r="Y17" s="15" t="s">
        <v>100</v>
      </c>
      <c r="Z17" s="15" t="s">
        <v>135</v>
      </c>
      <c r="AA17" s="15" t="s">
        <v>135</v>
      </c>
      <c r="AB17" s="15" t="s">
        <v>85</v>
      </c>
      <c r="AC17" s="14"/>
      <c r="AD17" s="14"/>
      <c r="AE17" s="14"/>
      <c r="AF17" s="14"/>
      <c r="AG17" s="14"/>
      <c r="AH17" s="14"/>
      <c r="AI17" s="14"/>
      <c r="AJ17" s="15" t="s">
        <v>136</v>
      </c>
      <c r="AK17" s="14"/>
      <c r="AL17" s="15" t="s">
        <v>113</v>
      </c>
      <c r="AM17" s="8"/>
    </row>
    <row r="18" spans="1:39" x14ac:dyDescent="0.2">
      <c r="A18" s="22"/>
      <c r="B18" s="22"/>
      <c r="C18" s="19" t="s">
        <v>137</v>
      </c>
      <c r="D18" s="12">
        <v>4.7455292943679997E-3</v>
      </c>
      <c r="E18" s="12">
        <v>0</v>
      </c>
      <c r="F18" s="12">
        <v>7.9934601292640001E-4</v>
      </c>
      <c r="G18" s="12">
        <v>1.4472786204130001E-2</v>
      </c>
      <c r="H18" s="12">
        <v>3.9830889168480004E-3</v>
      </c>
      <c r="I18" s="12">
        <v>7.5810369669929998E-3</v>
      </c>
      <c r="J18" s="12">
        <v>0</v>
      </c>
      <c r="K18" s="12">
        <v>0</v>
      </c>
      <c r="L18" s="12">
        <v>0</v>
      </c>
      <c r="M18" s="12">
        <v>4.2352216821350003E-3</v>
      </c>
      <c r="N18" s="12">
        <v>4.4601861906300002E-3</v>
      </c>
      <c r="O18" s="12">
        <v>3.5400668341729999E-3</v>
      </c>
      <c r="P18" s="12">
        <v>0</v>
      </c>
      <c r="Q18" s="12">
        <v>0</v>
      </c>
      <c r="R18" s="12">
        <v>5.1139516369739998E-3</v>
      </c>
      <c r="S18" s="12">
        <v>1.6756411850039999E-2</v>
      </c>
      <c r="T18" s="12">
        <v>0</v>
      </c>
      <c r="U18" s="12">
        <v>0</v>
      </c>
      <c r="V18" s="12">
        <v>1.8884518753010001E-3</v>
      </c>
      <c r="W18" s="12">
        <v>2.6481396743680001E-3</v>
      </c>
      <c r="X18" s="12">
        <v>0</v>
      </c>
      <c r="Y18" s="12">
        <v>0</v>
      </c>
      <c r="Z18" s="12">
        <v>1.2027983422169999E-3</v>
      </c>
      <c r="AA18" s="12">
        <v>0</v>
      </c>
      <c r="AB18" s="12">
        <v>0.1365142910755</v>
      </c>
      <c r="AC18" s="12">
        <v>5.6827923678640004E-3</v>
      </c>
      <c r="AD18" s="12">
        <v>0</v>
      </c>
      <c r="AE18" s="12">
        <v>0</v>
      </c>
      <c r="AF18" s="12">
        <v>5.3778090096480002E-3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6.8408217098360003E-3</v>
      </c>
      <c r="AM18" s="8"/>
    </row>
    <row r="19" spans="1:39" x14ac:dyDescent="0.2">
      <c r="A19" s="20"/>
      <c r="B19" s="20"/>
      <c r="C19" s="20"/>
      <c r="D19" s="13">
        <v>5</v>
      </c>
      <c r="E19" s="13">
        <v>0</v>
      </c>
      <c r="F19" s="13">
        <v>1</v>
      </c>
      <c r="G19" s="13">
        <v>3</v>
      </c>
      <c r="H19" s="13">
        <v>1</v>
      </c>
      <c r="I19" s="13">
        <v>1</v>
      </c>
      <c r="J19" s="13">
        <v>0</v>
      </c>
      <c r="K19" s="13">
        <v>0</v>
      </c>
      <c r="L19" s="13">
        <v>0</v>
      </c>
      <c r="M19" s="13">
        <v>2</v>
      </c>
      <c r="N19" s="13">
        <v>3</v>
      </c>
      <c r="O19" s="13">
        <v>1</v>
      </c>
      <c r="P19" s="13">
        <v>0</v>
      </c>
      <c r="Q19" s="13">
        <v>0</v>
      </c>
      <c r="R19" s="13">
        <v>1</v>
      </c>
      <c r="S19" s="13">
        <v>3</v>
      </c>
      <c r="T19" s="13">
        <v>0</v>
      </c>
      <c r="U19" s="13">
        <v>0</v>
      </c>
      <c r="V19" s="13">
        <v>1</v>
      </c>
      <c r="W19" s="13">
        <v>1</v>
      </c>
      <c r="X19" s="13">
        <v>0</v>
      </c>
      <c r="Y19" s="13">
        <v>0</v>
      </c>
      <c r="Z19" s="13">
        <v>1</v>
      </c>
      <c r="AA19" s="13">
        <v>0</v>
      </c>
      <c r="AB19" s="13">
        <v>1</v>
      </c>
      <c r="AC19" s="13">
        <v>2</v>
      </c>
      <c r="AD19" s="13">
        <v>0</v>
      </c>
      <c r="AE19" s="13">
        <v>0</v>
      </c>
      <c r="AF19" s="13">
        <v>1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2</v>
      </c>
      <c r="AM19" s="8"/>
    </row>
    <row r="20" spans="1:39" x14ac:dyDescent="0.2">
      <c r="A20" s="20"/>
      <c r="B20" s="20"/>
      <c r="C20" s="20"/>
      <c r="D20" s="14" t="s">
        <v>83</v>
      </c>
      <c r="E20" s="14"/>
      <c r="F20" s="14"/>
      <c r="G20" s="15" t="s">
        <v>95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5" t="s">
        <v>138</v>
      </c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8"/>
    </row>
    <row r="21" spans="1:39" x14ac:dyDescent="0.2">
      <c r="A21" s="22"/>
      <c r="B21" s="22"/>
      <c r="C21" s="19" t="s">
        <v>29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  <c r="AG21" s="12">
        <v>1</v>
      </c>
      <c r="AH21" s="12">
        <v>1</v>
      </c>
      <c r="AI21" s="12">
        <v>1</v>
      </c>
      <c r="AJ21" s="12">
        <v>1</v>
      </c>
      <c r="AK21" s="12">
        <v>1</v>
      </c>
      <c r="AL21" s="12">
        <v>1</v>
      </c>
      <c r="AM21" s="8"/>
    </row>
    <row r="22" spans="1:39" x14ac:dyDescent="0.2">
      <c r="A22" s="20"/>
      <c r="B22" s="20"/>
      <c r="C22" s="20"/>
      <c r="D22" s="13">
        <v>946</v>
      </c>
      <c r="E22" s="13">
        <v>198</v>
      </c>
      <c r="F22" s="13">
        <v>268</v>
      </c>
      <c r="G22" s="13">
        <v>227</v>
      </c>
      <c r="H22" s="13">
        <v>253</v>
      </c>
      <c r="I22" s="13">
        <v>89</v>
      </c>
      <c r="J22" s="13">
        <v>139</v>
      </c>
      <c r="K22" s="13">
        <v>140</v>
      </c>
      <c r="L22" s="13">
        <v>194</v>
      </c>
      <c r="M22" s="13">
        <v>293</v>
      </c>
      <c r="N22" s="13">
        <v>372</v>
      </c>
      <c r="O22" s="13">
        <v>510</v>
      </c>
      <c r="P22" s="13">
        <v>242</v>
      </c>
      <c r="Q22" s="13">
        <v>100</v>
      </c>
      <c r="R22" s="13">
        <v>124</v>
      </c>
      <c r="S22" s="13">
        <v>212</v>
      </c>
      <c r="T22" s="13">
        <v>108</v>
      </c>
      <c r="U22" s="13">
        <v>34</v>
      </c>
      <c r="V22" s="13">
        <v>126</v>
      </c>
      <c r="W22" s="13">
        <v>237</v>
      </c>
      <c r="X22" s="13">
        <v>253</v>
      </c>
      <c r="Y22" s="13">
        <v>148</v>
      </c>
      <c r="Z22" s="13">
        <v>171</v>
      </c>
      <c r="AA22" s="13">
        <v>68</v>
      </c>
      <c r="AB22" s="13">
        <v>13</v>
      </c>
      <c r="AC22" s="13">
        <v>389</v>
      </c>
      <c r="AD22" s="13">
        <v>102</v>
      </c>
      <c r="AE22" s="13">
        <v>19</v>
      </c>
      <c r="AF22" s="13">
        <v>45</v>
      </c>
      <c r="AG22" s="13">
        <v>59</v>
      </c>
      <c r="AH22" s="13">
        <v>19</v>
      </c>
      <c r="AI22" s="13">
        <v>4</v>
      </c>
      <c r="AJ22" s="13">
        <v>13</v>
      </c>
      <c r="AK22" s="13">
        <v>5</v>
      </c>
      <c r="AL22" s="13">
        <v>291</v>
      </c>
      <c r="AM22" s="8"/>
    </row>
    <row r="23" spans="1:39" x14ac:dyDescent="0.2">
      <c r="A23" s="20"/>
      <c r="B23" s="20"/>
      <c r="C23" s="20"/>
      <c r="D23" s="14" t="s">
        <v>83</v>
      </c>
      <c r="E23" s="14" t="s">
        <v>83</v>
      </c>
      <c r="F23" s="14" t="s">
        <v>83</v>
      </c>
      <c r="G23" s="14" t="s">
        <v>83</v>
      </c>
      <c r="H23" s="14" t="s">
        <v>83</v>
      </c>
      <c r="I23" s="14" t="s">
        <v>83</v>
      </c>
      <c r="J23" s="14" t="s">
        <v>83</v>
      </c>
      <c r="K23" s="14" t="s">
        <v>83</v>
      </c>
      <c r="L23" s="14" t="s">
        <v>83</v>
      </c>
      <c r="M23" s="14" t="s">
        <v>83</v>
      </c>
      <c r="N23" s="14" t="s">
        <v>83</v>
      </c>
      <c r="O23" s="14" t="s">
        <v>83</v>
      </c>
      <c r="P23" s="14" t="s">
        <v>83</v>
      </c>
      <c r="Q23" s="14" t="s">
        <v>83</v>
      </c>
      <c r="R23" s="14" t="s">
        <v>83</v>
      </c>
      <c r="S23" s="14" t="s">
        <v>83</v>
      </c>
      <c r="T23" s="14" t="s">
        <v>83</v>
      </c>
      <c r="U23" s="14" t="s">
        <v>83</v>
      </c>
      <c r="V23" s="14" t="s">
        <v>83</v>
      </c>
      <c r="W23" s="14" t="s">
        <v>83</v>
      </c>
      <c r="X23" s="14" t="s">
        <v>83</v>
      </c>
      <c r="Y23" s="14" t="s">
        <v>83</v>
      </c>
      <c r="Z23" s="14" t="s">
        <v>83</v>
      </c>
      <c r="AA23" s="14" t="s">
        <v>83</v>
      </c>
      <c r="AB23" s="14" t="s">
        <v>83</v>
      </c>
      <c r="AC23" s="14" t="s">
        <v>83</v>
      </c>
      <c r="AD23" s="14" t="s">
        <v>83</v>
      </c>
      <c r="AE23" s="14" t="s">
        <v>83</v>
      </c>
      <c r="AF23" s="14" t="s">
        <v>83</v>
      </c>
      <c r="AG23" s="14" t="s">
        <v>83</v>
      </c>
      <c r="AH23" s="14" t="s">
        <v>83</v>
      </c>
      <c r="AI23" s="14" t="s">
        <v>83</v>
      </c>
      <c r="AJ23" s="14" t="s">
        <v>83</v>
      </c>
      <c r="AK23" s="14" t="s">
        <v>83</v>
      </c>
      <c r="AL23" s="14" t="s">
        <v>83</v>
      </c>
      <c r="AM23" s="8"/>
    </row>
    <row r="24" spans="1:39" x14ac:dyDescent="0.2">
      <c r="A24" s="22"/>
      <c r="B24" s="19" t="s">
        <v>139</v>
      </c>
      <c r="C24" s="19" t="s">
        <v>122</v>
      </c>
      <c r="D24" s="12">
        <v>0.24776631173720001</v>
      </c>
      <c r="E24" s="12">
        <v>0.25923170563210002</v>
      </c>
      <c r="F24" s="12">
        <v>0.2409579984545</v>
      </c>
      <c r="G24" s="12">
        <v>0.2359016034568</v>
      </c>
      <c r="H24" s="12">
        <v>0.25678122985250001</v>
      </c>
      <c r="I24" s="12">
        <v>0.146099385901</v>
      </c>
      <c r="J24" s="12">
        <v>0.24001795373580001</v>
      </c>
      <c r="K24" s="12">
        <v>0.24110150182240001</v>
      </c>
      <c r="L24" s="12">
        <v>0.32335830576760011</v>
      </c>
      <c r="M24" s="12">
        <v>0.3135300008263</v>
      </c>
      <c r="N24" s="12">
        <v>0.2333569636076</v>
      </c>
      <c r="O24" s="12">
        <v>0.26358027538700002</v>
      </c>
      <c r="P24" s="12">
        <v>0.44547471662729998</v>
      </c>
      <c r="Q24" s="12">
        <v>0.3588760655739</v>
      </c>
      <c r="R24" s="12">
        <v>0.3402493340828</v>
      </c>
      <c r="S24" s="12">
        <v>0.19666297403560001</v>
      </c>
      <c r="T24" s="12">
        <v>3.8255835158709998E-2</v>
      </c>
      <c r="U24" s="12">
        <v>0.1032130512502</v>
      </c>
      <c r="V24" s="12">
        <v>2.3426840320529999E-2</v>
      </c>
      <c r="W24" s="12">
        <v>0.36431500889349999</v>
      </c>
      <c r="X24" s="12">
        <v>0.40218295246579999</v>
      </c>
      <c r="Y24" s="12">
        <v>0.19918735495209999</v>
      </c>
      <c r="Z24" s="12">
        <v>5.4575254887230001E-2</v>
      </c>
      <c r="AA24" s="12">
        <v>1.138055367199E-2</v>
      </c>
      <c r="AB24" s="12">
        <v>0.1094814422656</v>
      </c>
      <c r="AC24" s="12">
        <v>0.39316589057939999</v>
      </c>
      <c r="AD24" s="12">
        <v>0.32239717861900002</v>
      </c>
      <c r="AE24" s="12">
        <v>0.28487817340920002</v>
      </c>
      <c r="AF24" s="12">
        <v>0.23574426067590001</v>
      </c>
      <c r="AG24" s="12">
        <v>5.7693710648839998E-2</v>
      </c>
      <c r="AH24" s="12">
        <v>0.25148346644890002</v>
      </c>
      <c r="AI24" s="12">
        <v>0.12147332276220001</v>
      </c>
      <c r="AJ24" s="12">
        <v>0</v>
      </c>
      <c r="AK24" s="12">
        <v>0</v>
      </c>
      <c r="AL24" s="12">
        <v>7.2687071160140004E-2</v>
      </c>
      <c r="AM24" s="8"/>
    </row>
    <row r="25" spans="1:39" x14ac:dyDescent="0.2">
      <c r="A25" s="20"/>
      <c r="B25" s="20"/>
      <c r="C25" s="20"/>
      <c r="D25" s="13">
        <v>260</v>
      </c>
      <c r="E25" s="13">
        <v>53</v>
      </c>
      <c r="F25" s="13">
        <v>71</v>
      </c>
      <c r="G25" s="13">
        <v>66</v>
      </c>
      <c r="H25" s="13">
        <v>70</v>
      </c>
      <c r="I25" s="13">
        <v>16</v>
      </c>
      <c r="J25" s="13">
        <v>33</v>
      </c>
      <c r="K25" s="13">
        <v>31</v>
      </c>
      <c r="L25" s="13">
        <v>53</v>
      </c>
      <c r="M25" s="13">
        <v>103</v>
      </c>
      <c r="N25" s="13">
        <v>94</v>
      </c>
      <c r="O25" s="13">
        <v>154</v>
      </c>
      <c r="P25" s="13">
        <v>114</v>
      </c>
      <c r="Q25" s="13">
        <v>42</v>
      </c>
      <c r="R25" s="13">
        <v>48</v>
      </c>
      <c r="S25" s="13">
        <v>42</v>
      </c>
      <c r="T25" s="13">
        <v>5</v>
      </c>
      <c r="U25" s="13">
        <v>4</v>
      </c>
      <c r="V25" s="13">
        <v>5</v>
      </c>
      <c r="W25" s="13">
        <v>87</v>
      </c>
      <c r="X25" s="13">
        <v>115</v>
      </c>
      <c r="Y25" s="13">
        <v>32</v>
      </c>
      <c r="Z25" s="13">
        <v>12</v>
      </c>
      <c r="AA25" s="13">
        <v>1</v>
      </c>
      <c r="AB25" s="13">
        <v>2</v>
      </c>
      <c r="AC25" s="13">
        <v>187</v>
      </c>
      <c r="AD25" s="13">
        <v>26</v>
      </c>
      <c r="AE25" s="13">
        <v>5</v>
      </c>
      <c r="AF25" s="13">
        <v>8</v>
      </c>
      <c r="AG25" s="13">
        <v>5</v>
      </c>
      <c r="AH25" s="13">
        <v>4</v>
      </c>
      <c r="AI25" s="13">
        <v>1</v>
      </c>
      <c r="AJ25" s="13">
        <v>0</v>
      </c>
      <c r="AK25" s="13">
        <v>0</v>
      </c>
      <c r="AL25" s="13">
        <v>24</v>
      </c>
      <c r="AM25" s="8"/>
    </row>
    <row r="26" spans="1:39" x14ac:dyDescent="0.2">
      <c r="A26" s="20"/>
      <c r="B26" s="20"/>
      <c r="C26" s="20"/>
      <c r="D26" s="14" t="s">
        <v>83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 t="s">
        <v>140</v>
      </c>
      <c r="Q26" s="15" t="s">
        <v>125</v>
      </c>
      <c r="R26" s="15" t="s">
        <v>125</v>
      </c>
      <c r="S26" s="15" t="s">
        <v>141</v>
      </c>
      <c r="T26" s="14"/>
      <c r="U26" s="14"/>
      <c r="V26" s="14"/>
      <c r="W26" s="15" t="s">
        <v>127</v>
      </c>
      <c r="X26" s="15" t="s">
        <v>110</v>
      </c>
      <c r="Y26" s="15" t="s">
        <v>109</v>
      </c>
      <c r="Z26" s="14"/>
      <c r="AA26" s="14"/>
      <c r="AB26" s="14"/>
      <c r="AC26" s="15" t="s">
        <v>142</v>
      </c>
      <c r="AD26" s="15" t="s">
        <v>143</v>
      </c>
      <c r="AE26" s="14"/>
      <c r="AF26" s="14"/>
      <c r="AG26" s="14"/>
      <c r="AH26" s="14"/>
      <c r="AI26" s="14"/>
      <c r="AJ26" s="14"/>
      <c r="AK26" s="14"/>
      <c r="AL26" s="14"/>
      <c r="AM26" s="8"/>
    </row>
    <row r="27" spans="1:39" x14ac:dyDescent="0.2">
      <c r="A27" s="22"/>
      <c r="B27" s="22"/>
      <c r="C27" s="19" t="s">
        <v>128</v>
      </c>
      <c r="D27" s="12">
        <v>0.32837311251680001</v>
      </c>
      <c r="E27" s="12">
        <v>0.34065347073840002</v>
      </c>
      <c r="F27" s="12">
        <v>0.28037651359209997</v>
      </c>
      <c r="G27" s="12">
        <v>0.37534227907849999</v>
      </c>
      <c r="H27" s="12">
        <v>0.32794086768809999</v>
      </c>
      <c r="I27" s="12">
        <v>0.28528773476550001</v>
      </c>
      <c r="J27" s="12">
        <v>0.25556250235979999</v>
      </c>
      <c r="K27" s="12">
        <v>0.398985420087</v>
      </c>
      <c r="L27" s="12">
        <v>0.35416493774430002</v>
      </c>
      <c r="M27" s="12">
        <v>0.38215725208369999</v>
      </c>
      <c r="N27" s="12">
        <v>0.29626147755100002</v>
      </c>
      <c r="O27" s="12">
        <v>0.35936078797049997</v>
      </c>
      <c r="P27" s="12">
        <v>0.33758420132099998</v>
      </c>
      <c r="Q27" s="12">
        <v>0.36247748672489999</v>
      </c>
      <c r="R27" s="12">
        <v>0.47460210674570003</v>
      </c>
      <c r="S27" s="12">
        <v>0.30392472976040003</v>
      </c>
      <c r="T27" s="12">
        <v>0.27497406916729999</v>
      </c>
      <c r="U27" s="12">
        <v>0.12055558753039999</v>
      </c>
      <c r="V27" s="12">
        <v>0.31370097839830002</v>
      </c>
      <c r="W27" s="12">
        <v>0.37501784509019997</v>
      </c>
      <c r="X27" s="12">
        <v>0.35603960098490001</v>
      </c>
      <c r="Y27" s="12">
        <v>0.36212988620030001</v>
      </c>
      <c r="Z27" s="12">
        <v>0.3101529560256</v>
      </c>
      <c r="AA27" s="12">
        <v>8.7489435375000008E-2</v>
      </c>
      <c r="AB27" s="12">
        <v>0.3922230915114</v>
      </c>
      <c r="AC27" s="12">
        <v>0.34572431616639998</v>
      </c>
      <c r="AD27" s="12">
        <v>0.27209708744529998</v>
      </c>
      <c r="AE27" s="12">
        <v>0.45673712361020002</v>
      </c>
      <c r="AF27" s="12">
        <v>0.32834309558180003</v>
      </c>
      <c r="AG27" s="12">
        <v>0.43635198688260002</v>
      </c>
      <c r="AH27" s="12">
        <v>0.42640785639369999</v>
      </c>
      <c r="AI27" s="12">
        <v>0.10121480885170001</v>
      </c>
      <c r="AJ27" s="12">
        <v>0.37582979963809998</v>
      </c>
      <c r="AK27" s="12">
        <v>0.31197281314070002</v>
      </c>
      <c r="AL27" s="12">
        <v>0.29681259817979999</v>
      </c>
      <c r="AM27" s="8"/>
    </row>
    <row r="28" spans="1:39" x14ac:dyDescent="0.2">
      <c r="A28" s="20"/>
      <c r="B28" s="20"/>
      <c r="C28" s="20"/>
      <c r="D28" s="13">
        <v>330</v>
      </c>
      <c r="E28" s="13">
        <v>74</v>
      </c>
      <c r="F28" s="13">
        <v>91</v>
      </c>
      <c r="G28" s="13">
        <v>80</v>
      </c>
      <c r="H28" s="13">
        <v>85</v>
      </c>
      <c r="I28" s="13">
        <v>23</v>
      </c>
      <c r="J28" s="13">
        <v>42</v>
      </c>
      <c r="K28" s="13">
        <v>54</v>
      </c>
      <c r="L28" s="13">
        <v>73</v>
      </c>
      <c r="M28" s="13">
        <v>110</v>
      </c>
      <c r="N28" s="13">
        <v>121</v>
      </c>
      <c r="O28" s="13">
        <v>188</v>
      </c>
      <c r="P28" s="13">
        <v>81</v>
      </c>
      <c r="Q28" s="13">
        <v>34</v>
      </c>
      <c r="R28" s="13">
        <v>56</v>
      </c>
      <c r="S28" s="13">
        <v>73</v>
      </c>
      <c r="T28" s="13">
        <v>41</v>
      </c>
      <c r="U28" s="13">
        <v>10</v>
      </c>
      <c r="V28" s="13">
        <v>35</v>
      </c>
      <c r="W28" s="13">
        <v>95</v>
      </c>
      <c r="X28" s="13">
        <v>84</v>
      </c>
      <c r="Y28" s="13">
        <v>55</v>
      </c>
      <c r="Z28" s="13">
        <v>67</v>
      </c>
      <c r="AA28" s="13">
        <v>7</v>
      </c>
      <c r="AB28" s="13">
        <v>5</v>
      </c>
      <c r="AC28" s="13">
        <v>131</v>
      </c>
      <c r="AD28" s="13">
        <v>34</v>
      </c>
      <c r="AE28" s="13">
        <v>8</v>
      </c>
      <c r="AF28" s="13">
        <v>18</v>
      </c>
      <c r="AG28" s="13">
        <v>23</v>
      </c>
      <c r="AH28" s="13">
        <v>7</v>
      </c>
      <c r="AI28" s="13">
        <v>1</v>
      </c>
      <c r="AJ28" s="13">
        <v>5</v>
      </c>
      <c r="AK28" s="13">
        <v>1</v>
      </c>
      <c r="AL28" s="13">
        <v>102</v>
      </c>
      <c r="AM28" s="8"/>
    </row>
    <row r="29" spans="1:39" x14ac:dyDescent="0.2">
      <c r="A29" s="20"/>
      <c r="B29" s="20"/>
      <c r="C29" s="20"/>
      <c r="D29" s="14" t="s">
        <v>83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 t="s">
        <v>144</v>
      </c>
      <c r="S29" s="14"/>
      <c r="T29" s="14"/>
      <c r="U29" s="14"/>
      <c r="V29" s="14"/>
      <c r="W29" s="15" t="s">
        <v>145</v>
      </c>
      <c r="X29" s="15" t="s">
        <v>111</v>
      </c>
      <c r="Y29" s="15" t="s">
        <v>111</v>
      </c>
      <c r="Z29" s="15" t="s">
        <v>111</v>
      </c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8"/>
    </row>
    <row r="30" spans="1:39" x14ac:dyDescent="0.2">
      <c r="A30" s="22"/>
      <c r="B30" s="22"/>
      <c r="C30" s="19" t="s">
        <v>132</v>
      </c>
      <c r="D30" s="12">
        <v>0.20518311909459999</v>
      </c>
      <c r="E30" s="12">
        <v>0.1483990369648</v>
      </c>
      <c r="F30" s="12">
        <v>0.27435579372859997</v>
      </c>
      <c r="G30" s="12">
        <v>0.16980547661580001</v>
      </c>
      <c r="H30" s="12">
        <v>0.2074223890319</v>
      </c>
      <c r="I30" s="12">
        <v>0.25183357953020002</v>
      </c>
      <c r="J30" s="12">
        <v>0.2127524193416</v>
      </c>
      <c r="K30" s="12">
        <v>0.15387913957310001</v>
      </c>
      <c r="L30" s="12">
        <v>0.1571301096579</v>
      </c>
      <c r="M30" s="12">
        <v>0.1993322405207</v>
      </c>
      <c r="N30" s="12">
        <v>0.2116568620125</v>
      </c>
      <c r="O30" s="12">
        <v>0.19205367730139999</v>
      </c>
      <c r="P30" s="12">
        <v>0.13898833382180001</v>
      </c>
      <c r="Q30" s="12">
        <v>6.8135476625890007E-2</v>
      </c>
      <c r="R30" s="12">
        <v>6.9588729957099998E-2</v>
      </c>
      <c r="S30" s="12">
        <v>0.25865793289729999</v>
      </c>
      <c r="T30" s="12">
        <v>0.29617618643720001</v>
      </c>
      <c r="U30" s="12">
        <v>0.39573285146140003</v>
      </c>
      <c r="V30" s="12">
        <v>0.33165525769769999</v>
      </c>
      <c r="W30" s="12">
        <v>0.15835672734639999</v>
      </c>
      <c r="X30" s="12">
        <v>0.1185466049569</v>
      </c>
      <c r="Y30" s="12">
        <v>0.17404217187570001</v>
      </c>
      <c r="Z30" s="12">
        <v>0.31022094031500003</v>
      </c>
      <c r="AA30" s="12">
        <v>0.39436037812379998</v>
      </c>
      <c r="AB30" s="12">
        <v>0.19232622526170001</v>
      </c>
      <c r="AC30" s="12">
        <v>0.1010162598543</v>
      </c>
      <c r="AD30" s="12">
        <v>0.32344888001670002</v>
      </c>
      <c r="AE30" s="12">
        <v>4.500497326597E-2</v>
      </c>
      <c r="AF30" s="12">
        <v>0.21486367677279999</v>
      </c>
      <c r="AG30" s="12">
        <v>0.24071217647189999</v>
      </c>
      <c r="AH30" s="12">
        <v>0.2022574471745</v>
      </c>
      <c r="AI30" s="12">
        <v>0.1054451897239</v>
      </c>
      <c r="AJ30" s="12">
        <v>0.53400806564000003</v>
      </c>
      <c r="AK30" s="12">
        <v>0.17312511711379999</v>
      </c>
      <c r="AL30" s="12">
        <v>0.29172885591809999</v>
      </c>
      <c r="AM30" s="8"/>
    </row>
    <row r="31" spans="1:39" x14ac:dyDescent="0.2">
      <c r="A31" s="20"/>
      <c r="B31" s="20"/>
      <c r="C31" s="20"/>
      <c r="D31" s="13">
        <v>186</v>
      </c>
      <c r="E31" s="13">
        <v>36</v>
      </c>
      <c r="F31" s="13">
        <v>58</v>
      </c>
      <c r="G31" s="13">
        <v>45</v>
      </c>
      <c r="H31" s="13">
        <v>47</v>
      </c>
      <c r="I31" s="13">
        <v>25</v>
      </c>
      <c r="J31" s="13">
        <v>24</v>
      </c>
      <c r="K31" s="13">
        <v>27</v>
      </c>
      <c r="L31" s="13">
        <v>36</v>
      </c>
      <c r="M31" s="13">
        <v>52</v>
      </c>
      <c r="N31" s="13">
        <v>76</v>
      </c>
      <c r="O31" s="13">
        <v>93</v>
      </c>
      <c r="P31" s="13">
        <v>31</v>
      </c>
      <c r="Q31" s="13">
        <v>9</v>
      </c>
      <c r="R31" s="13">
        <v>12</v>
      </c>
      <c r="S31" s="13">
        <v>47</v>
      </c>
      <c r="T31" s="13">
        <v>32</v>
      </c>
      <c r="U31" s="13">
        <v>11</v>
      </c>
      <c r="V31" s="13">
        <v>44</v>
      </c>
      <c r="W31" s="13">
        <v>34</v>
      </c>
      <c r="X31" s="13">
        <v>34</v>
      </c>
      <c r="Y31" s="13">
        <v>26</v>
      </c>
      <c r="Z31" s="13">
        <v>50</v>
      </c>
      <c r="AA31" s="13">
        <v>25</v>
      </c>
      <c r="AB31" s="13">
        <v>2</v>
      </c>
      <c r="AC31" s="13">
        <v>39</v>
      </c>
      <c r="AD31" s="13">
        <v>31</v>
      </c>
      <c r="AE31" s="13">
        <v>1</v>
      </c>
      <c r="AF31" s="13">
        <v>12</v>
      </c>
      <c r="AG31" s="13">
        <v>16</v>
      </c>
      <c r="AH31" s="13">
        <v>4</v>
      </c>
      <c r="AI31" s="13">
        <v>1</v>
      </c>
      <c r="AJ31" s="13">
        <v>5</v>
      </c>
      <c r="AK31" s="13">
        <v>1</v>
      </c>
      <c r="AL31" s="13">
        <v>76</v>
      </c>
      <c r="AM31" s="8"/>
    </row>
    <row r="32" spans="1:39" x14ac:dyDescent="0.2">
      <c r="A32" s="20"/>
      <c r="B32" s="20"/>
      <c r="C32" s="20"/>
      <c r="D32" s="14" t="s">
        <v>83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 t="s">
        <v>146</v>
      </c>
      <c r="T32" s="15" t="s">
        <v>146</v>
      </c>
      <c r="U32" s="15" t="s">
        <v>146</v>
      </c>
      <c r="V32" s="15" t="s">
        <v>147</v>
      </c>
      <c r="W32" s="14"/>
      <c r="X32" s="14"/>
      <c r="Y32" s="14"/>
      <c r="Z32" s="15" t="s">
        <v>95</v>
      </c>
      <c r="AA32" s="15" t="s">
        <v>116</v>
      </c>
      <c r="AB32" s="14"/>
      <c r="AC32" s="14"/>
      <c r="AD32" s="15" t="s">
        <v>85</v>
      </c>
      <c r="AE32" s="14"/>
      <c r="AF32" s="14"/>
      <c r="AG32" s="14"/>
      <c r="AH32" s="14"/>
      <c r="AI32" s="14"/>
      <c r="AJ32" s="15" t="s">
        <v>85</v>
      </c>
      <c r="AK32" s="14"/>
      <c r="AL32" s="15" t="s">
        <v>113</v>
      </c>
      <c r="AM32" s="8"/>
    </row>
    <row r="33" spans="1:39" x14ac:dyDescent="0.2">
      <c r="A33" s="22"/>
      <c r="B33" s="22"/>
      <c r="C33" s="19" t="s">
        <v>134</v>
      </c>
      <c r="D33" s="12">
        <v>0.14330409711100001</v>
      </c>
      <c r="E33" s="12">
        <v>0.1403074715181</v>
      </c>
      <c r="F33" s="12"/>
      <c r="G33" s="12"/>
      <c r="H33" s="12">
        <v>0.14619185511980001</v>
      </c>
      <c r="I33" s="12">
        <v>0.1354302477055</v>
      </c>
      <c r="J33" s="12">
        <v>0.2412038312715</v>
      </c>
      <c r="K33" s="12">
        <v>0.13876064055080001</v>
      </c>
      <c r="L33" s="12">
        <v>0.15286146453079999</v>
      </c>
      <c r="M33" s="12">
        <v>8.4696938921180007E-2</v>
      </c>
      <c r="N33" s="12">
        <v>0.15575719551260001</v>
      </c>
      <c r="O33" s="12">
        <v>0.13963896720739999</v>
      </c>
      <c r="P33" s="12">
        <v>3.9272990821269997E-2</v>
      </c>
      <c r="Q33" s="12">
        <v>5.3948212474719988E-2</v>
      </c>
      <c r="R33" s="12">
        <v>5.8119623442699997E-2</v>
      </c>
      <c r="S33" s="12">
        <v>0.1723801751954</v>
      </c>
      <c r="T33" s="12">
        <v>0.28511252339990001</v>
      </c>
      <c r="U33" s="12">
        <v>0.34209097381690001</v>
      </c>
      <c r="V33" s="12">
        <v>0.2427597781777</v>
      </c>
      <c r="W33" s="12">
        <v>7.190265763143E-2</v>
      </c>
      <c r="X33" s="12">
        <v>4.1211995098869997E-2</v>
      </c>
      <c r="Y33" s="12">
        <v>0.21296489975989999</v>
      </c>
      <c r="Z33" s="12">
        <v>0.22273399746690001</v>
      </c>
      <c r="AA33" s="12">
        <v>0.39594253563740001</v>
      </c>
      <c r="AB33" s="12">
        <v>0.1012934855416</v>
      </c>
      <c r="AC33" s="12">
        <v>5.0343034081019998E-2</v>
      </c>
      <c r="AD33" s="12">
        <v>7.5212347310519997E-2</v>
      </c>
      <c r="AE33" s="12">
        <v>0.16869824136610001</v>
      </c>
      <c r="AF33" s="12">
        <v>0.20258308148590001</v>
      </c>
      <c r="AG33" s="12">
        <v>0.22892011143880001</v>
      </c>
      <c r="AH33" s="12">
        <v>0.1198512299829</v>
      </c>
      <c r="AI33" s="12">
        <v>0</v>
      </c>
      <c r="AJ33" s="12">
        <v>6.3768694220160002E-2</v>
      </c>
      <c r="AK33" s="12">
        <v>0.51490206974550001</v>
      </c>
      <c r="AL33" s="12">
        <v>0.27627723281760003</v>
      </c>
      <c r="AM33" s="8"/>
    </row>
    <row r="34" spans="1:39" x14ac:dyDescent="0.2">
      <c r="A34" s="20"/>
      <c r="B34" s="20"/>
      <c r="C34" s="20"/>
      <c r="D34" s="13">
        <v>128</v>
      </c>
      <c r="E34" s="13">
        <v>25</v>
      </c>
      <c r="F34" s="13"/>
      <c r="G34" s="13">
        <v>29</v>
      </c>
      <c r="H34" s="13">
        <v>36</v>
      </c>
      <c r="I34" s="13">
        <v>12</v>
      </c>
      <c r="J34" s="13">
        <v>33</v>
      </c>
      <c r="K34" s="13">
        <v>21</v>
      </c>
      <c r="L34" s="13">
        <v>29</v>
      </c>
      <c r="M34" s="13">
        <v>24</v>
      </c>
      <c r="N34" s="13">
        <v>60</v>
      </c>
      <c r="O34" s="13">
        <v>62</v>
      </c>
      <c r="P34" s="13">
        <v>11</v>
      </c>
      <c r="Q34" s="13">
        <v>6</v>
      </c>
      <c r="R34" s="13">
        <v>5</v>
      </c>
      <c r="S34" s="13">
        <v>36</v>
      </c>
      <c r="T34" s="13">
        <v>28</v>
      </c>
      <c r="U34" s="13">
        <v>6</v>
      </c>
      <c r="V34" s="13">
        <v>36</v>
      </c>
      <c r="W34" s="13">
        <v>16</v>
      </c>
      <c r="X34" s="13">
        <v>10</v>
      </c>
      <c r="Y34" s="13">
        <v>29</v>
      </c>
      <c r="Z34" s="13">
        <v>34</v>
      </c>
      <c r="AA34" s="13">
        <v>31</v>
      </c>
      <c r="AB34" s="13">
        <v>2</v>
      </c>
      <c r="AC34" s="13">
        <v>17</v>
      </c>
      <c r="AD34" s="13">
        <v>10</v>
      </c>
      <c r="AE34" s="13">
        <v>4</v>
      </c>
      <c r="AF34" s="13">
        <v>5</v>
      </c>
      <c r="AG34" s="13">
        <v>13</v>
      </c>
      <c r="AH34" s="13">
        <v>4</v>
      </c>
      <c r="AI34" s="13">
        <v>0</v>
      </c>
      <c r="AJ34" s="13">
        <v>2</v>
      </c>
      <c r="AK34" s="13">
        <v>3</v>
      </c>
      <c r="AL34" s="13">
        <v>70</v>
      </c>
      <c r="AM34" s="8"/>
    </row>
    <row r="35" spans="1:39" x14ac:dyDescent="0.2">
      <c r="A35" s="20"/>
      <c r="B35" s="20"/>
      <c r="C35" s="20"/>
      <c r="D35" s="14" t="s">
        <v>83</v>
      </c>
      <c r="E35" s="14"/>
      <c r="F35" s="14"/>
      <c r="G35" s="14"/>
      <c r="H35" s="14"/>
      <c r="I35" s="14"/>
      <c r="J35" s="15" t="s">
        <v>111</v>
      </c>
      <c r="K35" s="14"/>
      <c r="L35" s="14"/>
      <c r="M35" s="14"/>
      <c r="N35" s="14"/>
      <c r="O35" s="14"/>
      <c r="P35" s="14"/>
      <c r="Q35" s="14"/>
      <c r="R35" s="14"/>
      <c r="S35" s="15" t="s">
        <v>85</v>
      </c>
      <c r="T35" s="15" t="s">
        <v>148</v>
      </c>
      <c r="U35" s="15" t="s">
        <v>136</v>
      </c>
      <c r="V35" s="15" t="s">
        <v>136</v>
      </c>
      <c r="W35" s="14"/>
      <c r="X35" s="14"/>
      <c r="Y35" s="15" t="s">
        <v>116</v>
      </c>
      <c r="Z35" s="15" t="s">
        <v>116</v>
      </c>
      <c r="AA35" s="15" t="s">
        <v>100</v>
      </c>
      <c r="AB35" s="14"/>
      <c r="AC35" s="14"/>
      <c r="AD35" s="14"/>
      <c r="AE35" s="14"/>
      <c r="AF35" s="14"/>
      <c r="AG35" s="15" t="s">
        <v>85</v>
      </c>
      <c r="AH35" s="14"/>
      <c r="AI35" s="14"/>
      <c r="AJ35" s="14"/>
      <c r="AK35" s="15" t="s">
        <v>85</v>
      </c>
      <c r="AL35" s="15" t="s">
        <v>136</v>
      </c>
      <c r="AM35" s="8"/>
    </row>
    <row r="36" spans="1:39" x14ac:dyDescent="0.2">
      <c r="A36" s="22"/>
      <c r="B36" s="22"/>
      <c r="C36" s="19" t="s">
        <v>137</v>
      </c>
      <c r="D36" s="12">
        <v>7.5373359540509999E-2</v>
      </c>
      <c r="E36" s="12">
        <v>0.1114083151465</v>
      </c>
      <c r="F36" s="12">
        <v>4.3395690727670001E-2</v>
      </c>
      <c r="G36" s="12">
        <v>9.7216135071920007E-2</v>
      </c>
      <c r="H36" s="12">
        <v>6.1663658307669997E-2</v>
      </c>
      <c r="I36" s="12">
        <v>0.1813490520978</v>
      </c>
      <c r="J36" s="12">
        <v>5.0463293291279993E-2</v>
      </c>
      <c r="K36" s="12">
        <v>6.7273297966670004E-2</v>
      </c>
      <c r="L36" s="12">
        <v>1.2485182299379999E-2</v>
      </c>
      <c r="M36" s="12">
        <v>2.0283567648069999E-2</v>
      </c>
      <c r="N36" s="12">
        <v>0.1029675013163</v>
      </c>
      <c r="O36" s="12">
        <v>4.536629213368E-2</v>
      </c>
      <c r="P36" s="12">
        <v>3.8679757408600003E-2</v>
      </c>
      <c r="Q36" s="12">
        <v>0.15656275860050001</v>
      </c>
      <c r="R36" s="12">
        <v>5.7440205771789987E-2</v>
      </c>
      <c r="S36" s="12">
        <v>6.8374188111249998E-2</v>
      </c>
      <c r="T36" s="12">
        <v>0.1054813858369</v>
      </c>
      <c r="U36" s="12">
        <v>3.840753594113E-2</v>
      </c>
      <c r="V36" s="12">
        <v>8.8457145405750004E-2</v>
      </c>
      <c r="W36" s="12">
        <v>3.040776103847E-2</v>
      </c>
      <c r="X36" s="12">
        <v>8.2018846493470007E-2</v>
      </c>
      <c r="Y36" s="12">
        <v>5.1675687212039988E-2</v>
      </c>
      <c r="Z36" s="12">
        <v>0.10231685130529999</v>
      </c>
      <c r="AA36" s="12">
        <v>0.11082709719180001</v>
      </c>
      <c r="AB36" s="12">
        <v>0.20467575541970001</v>
      </c>
      <c r="AC36" s="12">
        <v>0.1097504993189</v>
      </c>
      <c r="AD36" s="12">
        <v>6.8445066084629998E-3</v>
      </c>
      <c r="AE36" s="12">
        <v>4.4681488348639997E-2</v>
      </c>
      <c r="AF36" s="12">
        <v>1.8465885483540001E-2</v>
      </c>
      <c r="AG36" s="12">
        <v>3.6322014557829997E-2</v>
      </c>
      <c r="AH36" s="12">
        <v>0</v>
      </c>
      <c r="AI36" s="12">
        <v>0.67186667866220007</v>
      </c>
      <c r="AJ36" s="12">
        <v>2.6393440501700002E-2</v>
      </c>
      <c r="AK36" s="12">
        <v>0</v>
      </c>
      <c r="AL36" s="12">
        <v>6.249424192427E-2</v>
      </c>
      <c r="AM36" s="8"/>
    </row>
    <row r="37" spans="1:39" x14ac:dyDescent="0.2">
      <c r="A37" s="20"/>
      <c r="B37" s="20"/>
      <c r="C37" s="20"/>
      <c r="D37" s="13">
        <v>46</v>
      </c>
      <c r="E37" s="13">
        <v>10</v>
      </c>
      <c r="F37" s="13">
        <v>12</v>
      </c>
      <c r="G37" s="13">
        <v>9</v>
      </c>
      <c r="H37" s="13">
        <v>15</v>
      </c>
      <c r="I37" s="13">
        <v>13</v>
      </c>
      <c r="J37" s="13">
        <v>10</v>
      </c>
      <c r="K37" s="13">
        <v>7</v>
      </c>
      <c r="L37" s="13">
        <v>2</v>
      </c>
      <c r="M37" s="13">
        <v>6</v>
      </c>
      <c r="N37" s="13">
        <v>24</v>
      </c>
      <c r="O37" s="13">
        <v>14</v>
      </c>
      <c r="P37" s="13">
        <v>7</v>
      </c>
      <c r="Q37" s="13">
        <v>9</v>
      </c>
      <c r="R37" s="13">
        <v>3</v>
      </c>
      <c r="S37" s="13">
        <v>14</v>
      </c>
      <c r="T37" s="13">
        <v>3</v>
      </c>
      <c r="U37" s="13">
        <v>3</v>
      </c>
      <c r="V37" s="13">
        <v>7</v>
      </c>
      <c r="W37" s="13">
        <v>8</v>
      </c>
      <c r="X37" s="13">
        <v>10</v>
      </c>
      <c r="Y37" s="13">
        <v>6</v>
      </c>
      <c r="Z37" s="13">
        <v>9</v>
      </c>
      <c r="AA37" s="13">
        <v>4</v>
      </c>
      <c r="AB37" s="13">
        <v>2</v>
      </c>
      <c r="AC37" s="13">
        <v>17</v>
      </c>
      <c r="AD37" s="13">
        <v>1</v>
      </c>
      <c r="AE37" s="13">
        <v>1</v>
      </c>
      <c r="AF37" s="13">
        <v>2</v>
      </c>
      <c r="AG37" s="13">
        <v>3</v>
      </c>
      <c r="AH37" s="13">
        <v>0</v>
      </c>
      <c r="AI37" s="13">
        <v>1</v>
      </c>
      <c r="AJ37" s="13">
        <v>1</v>
      </c>
      <c r="AK37" s="13">
        <v>0</v>
      </c>
      <c r="AL37" s="13">
        <v>20</v>
      </c>
      <c r="AM37" s="8"/>
    </row>
    <row r="38" spans="1:39" x14ac:dyDescent="0.2">
      <c r="A38" s="20"/>
      <c r="B38" s="20"/>
      <c r="C38" s="20"/>
      <c r="D38" s="14" t="s">
        <v>83</v>
      </c>
      <c r="E38" s="14"/>
      <c r="F38" s="14"/>
      <c r="G38" s="14"/>
      <c r="H38" s="14"/>
      <c r="I38" s="15" t="s">
        <v>127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5" t="s">
        <v>95</v>
      </c>
      <c r="AD38" s="14"/>
      <c r="AE38" s="14"/>
      <c r="AF38" s="14"/>
      <c r="AG38" s="14"/>
      <c r="AH38" s="14"/>
      <c r="AI38" s="15" t="s">
        <v>149</v>
      </c>
      <c r="AJ38" s="14"/>
      <c r="AK38" s="14"/>
      <c r="AL38" s="14"/>
      <c r="AM38" s="8"/>
    </row>
    <row r="39" spans="1:39" x14ac:dyDescent="0.2">
      <c r="A39" s="22"/>
      <c r="B39" s="22"/>
      <c r="C39" s="19" t="s">
        <v>29</v>
      </c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12">
        <v>1</v>
      </c>
      <c r="Q39" s="12">
        <v>1</v>
      </c>
      <c r="R39" s="12">
        <v>1</v>
      </c>
      <c r="S39" s="12">
        <v>1</v>
      </c>
      <c r="T39" s="12">
        <v>1</v>
      </c>
      <c r="U39" s="12">
        <v>1</v>
      </c>
      <c r="V39" s="12">
        <v>1</v>
      </c>
      <c r="W39" s="12">
        <v>1</v>
      </c>
      <c r="X39" s="12">
        <v>1</v>
      </c>
      <c r="Y39" s="12">
        <v>1</v>
      </c>
      <c r="Z39" s="12">
        <v>1</v>
      </c>
      <c r="AA39" s="12">
        <v>1</v>
      </c>
      <c r="AB39" s="12">
        <v>1</v>
      </c>
      <c r="AC39" s="12">
        <v>1</v>
      </c>
      <c r="AD39" s="12">
        <v>1</v>
      </c>
      <c r="AE39" s="12">
        <v>1</v>
      </c>
      <c r="AF39" s="12">
        <v>1</v>
      </c>
      <c r="AG39" s="12">
        <v>1</v>
      </c>
      <c r="AH39" s="12">
        <v>1</v>
      </c>
      <c r="AI39" s="12">
        <v>1</v>
      </c>
      <c r="AJ39" s="12">
        <v>1</v>
      </c>
      <c r="AK39" s="12">
        <v>1</v>
      </c>
      <c r="AL39" s="12">
        <v>1</v>
      </c>
      <c r="AM39" s="8"/>
    </row>
    <row r="40" spans="1:39" x14ac:dyDescent="0.2">
      <c r="A40" s="20"/>
      <c r="B40" s="20"/>
      <c r="C40" s="20"/>
      <c r="D40" s="13">
        <v>950</v>
      </c>
      <c r="E40" s="13">
        <v>198</v>
      </c>
      <c r="F40" s="13">
        <v>270</v>
      </c>
      <c r="G40" s="13">
        <v>229</v>
      </c>
      <c r="H40" s="13">
        <v>253</v>
      </c>
      <c r="I40" s="13">
        <v>89</v>
      </c>
      <c r="J40" s="13">
        <v>142</v>
      </c>
      <c r="K40" s="13">
        <v>140</v>
      </c>
      <c r="L40" s="13">
        <v>193</v>
      </c>
      <c r="M40" s="13">
        <v>295</v>
      </c>
      <c r="N40" s="13">
        <v>375</v>
      </c>
      <c r="O40" s="13">
        <v>511</v>
      </c>
      <c r="P40" s="13">
        <v>244</v>
      </c>
      <c r="Q40" s="13">
        <v>100</v>
      </c>
      <c r="R40" s="13">
        <v>124</v>
      </c>
      <c r="S40" s="13">
        <v>212</v>
      </c>
      <c r="T40" s="13">
        <v>109</v>
      </c>
      <c r="U40" s="13">
        <v>34</v>
      </c>
      <c r="V40" s="13">
        <v>127</v>
      </c>
      <c r="W40" s="13">
        <v>240</v>
      </c>
      <c r="X40" s="13">
        <v>253</v>
      </c>
      <c r="Y40" s="13">
        <v>148</v>
      </c>
      <c r="Z40" s="13">
        <v>172</v>
      </c>
      <c r="AA40" s="13">
        <v>68</v>
      </c>
      <c r="AB40" s="13">
        <v>13</v>
      </c>
      <c r="AC40" s="13">
        <v>391</v>
      </c>
      <c r="AD40" s="13">
        <v>102</v>
      </c>
      <c r="AE40" s="13">
        <v>19</v>
      </c>
      <c r="AF40" s="13">
        <v>45</v>
      </c>
      <c r="AG40" s="13">
        <v>60</v>
      </c>
      <c r="AH40" s="13">
        <v>19</v>
      </c>
      <c r="AI40" s="13">
        <v>4</v>
      </c>
      <c r="AJ40" s="13">
        <v>13</v>
      </c>
      <c r="AK40" s="13">
        <v>5</v>
      </c>
      <c r="AL40" s="13">
        <v>292</v>
      </c>
      <c r="AM40" s="8"/>
    </row>
    <row r="41" spans="1:39" x14ac:dyDescent="0.2">
      <c r="A41" s="20"/>
      <c r="B41" s="20"/>
      <c r="C41" s="20"/>
      <c r="D41" s="14" t="s">
        <v>83</v>
      </c>
      <c r="E41" s="14" t="s">
        <v>83</v>
      </c>
      <c r="F41" s="14" t="s">
        <v>83</v>
      </c>
      <c r="G41" s="14" t="s">
        <v>83</v>
      </c>
      <c r="H41" s="14" t="s">
        <v>83</v>
      </c>
      <c r="I41" s="14" t="s">
        <v>83</v>
      </c>
      <c r="J41" s="14" t="s">
        <v>83</v>
      </c>
      <c r="K41" s="14" t="s">
        <v>83</v>
      </c>
      <c r="L41" s="14" t="s">
        <v>83</v>
      </c>
      <c r="M41" s="14" t="s">
        <v>83</v>
      </c>
      <c r="N41" s="14" t="s">
        <v>83</v>
      </c>
      <c r="O41" s="14" t="s">
        <v>83</v>
      </c>
      <c r="P41" s="14" t="s">
        <v>83</v>
      </c>
      <c r="Q41" s="14" t="s">
        <v>83</v>
      </c>
      <c r="R41" s="14" t="s">
        <v>83</v>
      </c>
      <c r="S41" s="14" t="s">
        <v>83</v>
      </c>
      <c r="T41" s="14" t="s">
        <v>83</v>
      </c>
      <c r="U41" s="14" t="s">
        <v>83</v>
      </c>
      <c r="V41" s="14" t="s">
        <v>83</v>
      </c>
      <c r="W41" s="14" t="s">
        <v>83</v>
      </c>
      <c r="X41" s="14" t="s">
        <v>83</v>
      </c>
      <c r="Y41" s="14" t="s">
        <v>83</v>
      </c>
      <c r="Z41" s="14" t="s">
        <v>83</v>
      </c>
      <c r="AA41" s="14" t="s">
        <v>83</v>
      </c>
      <c r="AB41" s="14" t="s">
        <v>83</v>
      </c>
      <c r="AC41" s="14" t="s">
        <v>83</v>
      </c>
      <c r="AD41" s="14" t="s">
        <v>83</v>
      </c>
      <c r="AE41" s="14" t="s">
        <v>83</v>
      </c>
      <c r="AF41" s="14" t="s">
        <v>83</v>
      </c>
      <c r="AG41" s="14" t="s">
        <v>83</v>
      </c>
      <c r="AH41" s="14" t="s">
        <v>83</v>
      </c>
      <c r="AI41" s="14" t="s">
        <v>83</v>
      </c>
      <c r="AJ41" s="14" t="s">
        <v>83</v>
      </c>
      <c r="AK41" s="14" t="s">
        <v>83</v>
      </c>
      <c r="AL41" s="14" t="s">
        <v>83</v>
      </c>
      <c r="AM41" s="8"/>
    </row>
    <row r="42" spans="1:39" x14ac:dyDescent="0.2">
      <c r="A42" s="22"/>
      <c r="B42" s="19" t="s">
        <v>150</v>
      </c>
      <c r="C42" s="19" t="s">
        <v>122</v>
      </c>
      <c r="D42" s="12">
        <v>4.2258386985019998E-2</v>
      </c>
      <c r="E42" s="12">
        <v>3.6633971632140001E-2</v>
      </c>
      <c r="F42" s="12">
        <v>7.3406324107819998E-2</v>
      </c>
      <c r="G42" s="12">
        <v>2.5742809254910001E-2</v>
      </c>
      <c r="H42" s="12">
        <v>2.7906192901209999E-2</v>
      </c>
      <c r="I42" s="12">
        <v>5.5080992331479998E-2</v>
      </c>
      <c r="J42" s="12">
        <v>3.7659654148530002E-2</v>
      </c>
      <c r="K42" s="12">
        <v>6.2293503926610008E-3</v>
      </c>
      <c r="L42" s="12">
        <v>5.3236969139770003E-2</v>
      </c>
      <c r="M42" s="12">
        <v>3.7179113484250001E-2</v>
      </c>
      <c r="N42" s="12">
        <v>3.9334070162280001E-2</v>
      </c>
      <c r="O42" s="12">
        <v>4.4207030515060003E-2</v>
      </c>
      <c r="P42" s="12">
        <v>8.7260051940290004E-2</v>
      </c>
      <c r="Q42" s="12">
        <v>5.8887448834039999E-2</v>
      </c>
      <c r="R42" s="12">
        <v>3.8103578422569999E-2</v>
      </c>
      <c r="S42" s="12">
        <v>4.2683094567859993E-2</v>
      </c>
      <c r="T42" s="12">
        <v>0</v>
      </c>
      <c r="U42" s="12">
        <v>0</v>
      </c>
      <c r="V42" s="12">
        <v>0</v>
      </c>
      <c r="W42" s="12">
        <v>9.5145559342039998E-2</v>
      </c>
      <c r="X42" s="12">
        <v>5.0531184187929998E-2</v>
      </c>
      <c r="Y42" s="12">
        <v>1.7943870900099999E-2</v>
      </c>
      <c r="Z42" s="12">
        <v>0</v>
      </c>
      <c r="AA42" s="12">
        <v>0</v>
      </c>
      <c r="AB42" s="12">
        <v>4.7532773623539998E-2</v>
      </c>
      <c r="AC42" s="12">
        <v>7.4570018142049999E-2</v>
      </c>
      <c r="AD42" s="12">
        <v>1.318256921678E-2</v>
      </c>
      <c r="AE42" s="12">
        <v>0</v>
      </c>
      <c r="AF42" s="12">
        <v>2.1469889584380002E-2</v>
      </c>
      <c r="AG42" s="12">
        <v>0</v>
      </c>
      <c r="AH42" s="12">
        <v>5.9896665474570003E-2</v>
      </c>
      <c r="AI42" s="12">
        <v>0.12147332276220001</v>
      </c>
      <c r="AJ42" s="12">
        <v>0</v>
      </c>
      <c r="AK42" s="12">
        <v>0</v>
      </c>
      <c r="AL42" s="12">
        <v>2.0686264928470002E-2</v>
      </c>
      <c r="AM42" s="8"/>
    </row>
    <row r="43" spans="1:39" x14ac:dyDescent="0.2">
      <c r="A43" s="20"/>
      <c r="B43" s="20"/>
      <c r="C43" s="20"/>
      <c r="D43" s="13">
        <v>39</v>
      </c>
      <c r="E43" s="13">
        <v>7</v>
      </c>
      <c r="F43" s="13">
        <v>17</v>
      </c>
      <c r="G43" s="13">
        <v>7</v>
      </c>
      <c r="H43" s="13">
        <v>8</v>
      </c>
      <c r="I43" s="13">
        <v>5</v>
      </c>
      <c r="J43" s="13">
        <v>6</v>
      </c>
      <c r="K43" s="13">
        <v>2</v>
      </c>
      <c r="L43" s="13">
        <v>10</v>
      </c>
      <c r="M43" s="13">
        <v>10</v>
      </c>
      <c r="N43" s="13">
        <v>17</v>
      </c>
      <c r="O43" s="13">
        <v>19</v>
      </c>
      <c r="P43" s="13">
        <v>21</v>
      </c>
      <c r="Q43" s="13">
        <v>6</v>
      </c>
      <c r="R43" s="13">
        <v>6</v>
      </c>
      <c r="S43" s="13">
        <v>6</v>
      </c>
      <c r="T43" s="13">
        <v>0</v>
      </c>
      <c r="U43" s="13">
        <v>0</v>
      </c>
      <c r="V43" s="13">
        <v>0</v>
      </c>
      <c r="W43" s="13">
        <v>18</v>
      </c>
      <c r="X43" s="13">
        <v>13</v>
      </c>
      <c r="Y43" s="13">
        <v>4</v>
      </c>
      <c r="Z43" s="13">
        <v>0</v>
      </c>
      <c r="AA43" s="13">
        <v>0</v>
      </c>
      <c r="AB43" s="13">
        <v>1</v>
      </c>
      <c r="AC43" s="13">
        <v>29</v>
      </c>
      <c r="AD43" s="13">
        <v>1</v>
      </c>
      <c r="AE43" s="13">
        <v>0</v>
      </c>
      <c r="AF43" s="13">
        <v>1</v>
      </c>
      <c r="AG43" s="13">
        <v>0</v>
      </c>
      <c r="AH43" s="13">
        <v>1</v>
      </c>
      <c r="AI43" s="13">
        <v>1</v>
      </c>
      <c r="AJ43" s="13">
        <v>0</v>
      </c>
      <c r="AK43" s="13">
        <v>0</v>
      </c>
      <c r="AL43" s="13">
        <v>6</v>
      </c>
      <c r="AM43" s="8"/>
    </row>
    <row r="44" spans="1:39" x14ac:dyDescent="0.2">
      <c r="A44" s="20"/>
      <c r="B44" s="20"/>
      <c r="C44" s="20"/>
      <c r="D44" s="14" t="s">
        <v>83</v>
      </c>
      <c r="E44" s="14"/>
      <c r="F44" s="14"/>
      <c r="G44" s="14"/>
      <c r="H44" s="14"/>
      <c r="I44" s="15" t="s">
        <v>151</v>
      </c>
      <c r="J44" s="14"/>
      <c r="K44" s="14"/>
      <c r="L44" s="15" t="s">
        <v>151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5" t="s">
        <v>91</v>
      </c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8"/>
    </row>
    <row r="45" spans="1:39" x14ac:dyDescent="0.2">
      <c r="A45" s="22"/>
      <c r="B45" s="22"/>
      <c r="C45" s="19" t="s">
        <v>128</v>
      </c>
      <c r="D45" s="12">
        <v>0.38674136261109998</v>
      </c>
      <c r="E45" s="12">
        <v>0.39595570818370002</v>
      </c>
      <c r="F45" s="12">
        <v>0.31257685085780001</v>
      </c>
      <c r="G45" s="12">
        <v>0.4090781543982</v>
      </c>
      <c r="H45" s="12">
        <v>0.43949546140050011</v>
      </c>
      <c r="I45" s="12">
        <v>0.28561394135099999</v>
      </c>
      <c r="J45" s="12">
        <v>0.33999921678189998</v>
      </c>
      <c r="K45" s="12">
        <v>0.45201038208040001</v>
      </c>
      <c r="L45" s="12">
        <v>0.43333058612129999</v>
      </c>
      <c r="M45" s="12">
        <v>0.4594422485006</v>
      </c>
      <c r="N45" s="12">
        <v>0.33378738674519998</v>
      </c>
      <c r="O45" s="12">
        <v>0.43682765408750002</v>
      </c>
      <c r="P45" s="12">
        <v>0.57592563539990005</v>
      </c>
      <c r="Q45" s="12">
        <v>0.46172447184089999</v>
      </c>
      <c r="R45" s="12">
        <v>0.5238812363434</v>
      </c>
      <c r="S45" s="12">
        <v>0.33371603683419998</v>
      </c>
      <c r="T45" s="12">
        <v>0.21447340854069999</v>
      </c>
      <c r="U45" s="12">
        <v>0.24609216500030001</v>
      </c>
      <c r="V45" s="12">
        <v>0.13453789981040001</v>
      </c>
      <c r="W45" s="12">
        <v>0.50835114591599995</v>
      </c>
      <c r="X45" s="12">
        <v>0.54831866458759992</v>
      </c>
      <c r="Y45" s="12">
        <v>0.33606761713909988</v>
      </c>
      <c r="Z45" s="12">
        <v>0.2145225545734</v>
      </c>
      <c r="AA45" s="12">
        <v>6.430965895245E-2</v>
      </c>
      <c r="AB45" s="12">
        <v>0.27003873580440002</v>
      </c>
      <c r="AC45" s="12">
        <v>0.51820319534839998</v>
      </c>
      <c r="AD45" s="12">
        <v>0.46654638709360002</v>
      </c>
      <c r="AE45" s="12">
        <v>0.51278573903759994</v>
      </c>
      <c r="AF45" s="12">
        <v>0.28540607986029998</v>
      </c>
      <c r="AG45" s="12">
        <v>0.20875618497180001</v>
      </c>
      <c r="AH45" s="12">
        <v>0.2804093316497</v>
      </c>
      <c r="AI45" s="12">
        <v>0</v>
      </c>
      <c r="AJ45" s="12">
        <v>0.2374312075276</v>
      </c>
      <c r="AK45" s="12">
        <v>0.31197281314070002</v>
      </c>
      <c r="AL45" s="12">
        <v>0.23822718704279999</v>
      </c>
      <c r="AM45" s="8"/>
    </row>
    <row r="46" spans="1:39" x14ac:dyDescent="0.2">
      <c r="A46" s="20"/>
      <c r="B46" s="20"/>
      <c r="C46" s="20"/>
      <c r="D46" s="13">
        <v>400</v>
      </c>
      <c r="E46" s="13">
        <v>83</v>
      </c>
      <c r="F46" s="13">
        <v>105</v>
      </c>
      <c r="G46" s="13">
        <v>100</v>
      </c>
      <c r="H46" s="13">
        <v>112</v>
      </c>
      <c r="I46" s="13">
        <v>28</v>
      </c>
      <c r="J46" s="13">
        <v>52</v>
      </c>
      <c r="K46" s="13">
        <v>64</v>
      </c>
      <c r="L46" s="13">
        <v>83</v>
      </c>
      <c r="M46" s="13">
        <v>137</v>
      </c>
      <c r="N46" s="13">
        <v>140</v>
      </c>
      <c r="O46" s="13">
        <v>236</v>
      </c>
      <c r="P46" s="13">
        <v>152</v>
      </c>
      <c r="Q46" s="13">
        <v>51</v>
      </c>
      <c r="R46" s="13">
        <v>72</v>
      </c>
      <c r="S46" s="13">
        <v>76</v>
      </c>
      <c r="T46" s="13">
        <v>21</v>
      </c>
      <c r="U46" s="13">
        <v>10</v>
      </c>
      <c r="V46" s="13">
        <v>18</v>
      </c>
      <c r="W46" s="13">
        <v>147</v>
      </c>
      <c r="X46" s="13">
        <v>141</v>
      </c>
      <c r="Y46" s="13">
        <v>49</v>
      </c>
      <c r="Z46" s="13">
        <v>36</v>
      </c>
      <c r="AA46" s="13">
        <v>5</v>
      </c>
      <c r="AB46" s="13">
        <v>3</v>
      </c>
      <c r="AC46" s="13">
        <v>227</v>
      </c>
      <c r="AD46" s="13">
        <v>45</v>
      </c>
      <c r="AE46" s="13">
        <v>10</v>
      </c>
      <c r="AF46" s="13">
        <v>16</v>
      </c>
      <c r="AG46" s="13">
        <v>17</v>
      </c>
      <c r="AH46" s="13">
        <v>6</v>
      </c>
      <c r="AI46" s="13">
        <v>0</v>
      </c>
      <c r="AJ46" s="13">
        <v>2</v>
      </c>
      <c r="AK46" s="13">
        <v>1</v>
      </c>
      <c r="AL46" s="13">
        <v>76</v>
      </c>
      <c r="AM46" s="8"/>
    </row>
    <row r="47" spans="1:39" x14ac:dyDescent="0.2">
      <c r="A47" s="20"/>
      <c r="B47" s="20"/>
      <c r="C47" s="20"/>
      <c r="D47" s="14" t="s">
        <v>83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 t="s">
        <v>85</v>
      </c>
      <c r="P47" s="15" t="s">
        <v>152</v>
      </c>
      <c r="Q47" s="15" t="s">
        <v>141</v>
      </c>
      <c r="R47" s="15" t="s">
        <v>124</v>
      </c>
      <c r="S47" s="15" t="s">
        <v>153</v>
      </c>
      <c r="T47" s="14"/>
      <c r="U47" s="14"/>
      <c r="V47" s="14"/>
      <c r="W47" s="15" t="s">
        <v>127</v>
      </c>
      <c r="X47" s="15" t="s">
        <v>110</v>
      </c>
      <c r="Y47" s="15" t="s">
        <v>111</v>
      </c>
      <c r="Z47" s="14"/>
      <c r="AA47" s="14"/>
      <c r="AB47" s="14"/>
      <c r="AC47" s="15" t="s">
        <v>143</v>
      </c>
      <c r="AD47" s="14"/>
      <c r="AE47" s="14"/>
      <c r="AF47" s="14"/>
      <c r="AG47" s="14"/>
      <c r="AH47" s="14"/>
      <c r="AI47" s="14"/>
      <c r="AJ47" s="14"/>
      <c r="AK47" s="14"/>
      <c r="AL47" s="14"/>
      <c r="AM47" s="8"/>
    </row>
    <row r="48" spans="1:39" x14ac:dyDescent="0.2">
      <c r="A48" s="22"/>
      <c r="B48" s="22"/>
      <c r="C48" s="19" t="s">
        <v>132</v>
      </c>
      <c r="D48" s="12">
        <v>0.27163237556339997</v>
      </c>
      <c r="E48" s="12">
        <v>0.30238576438100001</v>
      </c>
      <c r="F48" s="12">
        <v>0.28749602207340003</v>
      </c>
      <c r="G48" s="12">
        <v>0.27243932438399998</v>
      </c>
      <c r="H48" s="12">
        <v>0.2293422924946</v>
      </c>
      <c r="I48" s="12">
        <v>0.2398248036392</v>
      </c>
      <c r="J48" s="12">
        <v>0.33450975482770001</v>
      </c>
      <c r="K48" s="12">
        <v>0.28101584242319999</v>
      </c>
      <c r="L48" s="12">
        <v>0.23450897511169999</v>
      </c>
      <c r="M48" s="12">
        <v>0.27508854375070002</v>
      </c>
      <c r="N48" s="12">
        <v>0.26719822327039999</v>
      </c>
      <c r="O48" s="12">
        <v>0.27229789923100001</v>
      </c>
      <c r="P48" s="12">
        <v>0.17964178152079999</v>
      </c>
      <c r="Q48" s="12">
        <v>0.16582673645589999</v>
      </c>
      <c r="R48" s="12">
        <v>0.34750789714070002</v>
      </c>
      <c r="S48" s="12">
        <v>0.3283775313999</v>
      </c>
      <c r="T48" s="12">
        <v>0.327267109379</v>
      </c>
      <c r="U48" s="12">
        <v>0.2071321416935</v>
      </c>
      <c r="V48" s="12">
        <v>0.33713642534220001</v>
      </c>
      <c r="W48" s="12">
        <v>0.1863254284284</v>
      </c>
      <c r="X48" s="12">
        <v>0.22107219453749999</v>
      </c>
      <c r="Y48" s="12">
        <v>0.29212597556100001</v>
      </c>
      <c r="Z48" s="12">
        <v>0.36000070329959999</v>
      </c>
      <c r="AA48" s="12">
        <v>0.38850492912450002</v>
      </c>
      <c r="AB48" s="12">
        <v>0.33858151179630003</v>
      </c>
      <c r="AC48" s="12">
        <v>0.18190714430829999</v>
      </c>
      <c r="AD48" s="12">
        <v>0.32399355367240001</v>
      </c>
      <c r="AE48" s="12">
        <v>0.19935550412709999</v>
      </c>
      <c r="AF48" s="12">
        <v>0.28040294581660002</v>
      </c>
      <c r="AG48" s="12">
        <v>0.40989852936600002</v>
      </c>
      <c r="AH48" s="12">
        <v>0.36967582983050001</v>
      </c>
      <c r="AI48" s="12">
        <v>0.1054451897239</v>
      </c>
      <c r="AJ48" s="12">
        <v>0.51083701959999994</v>
      </c>
      <c r="AK48" s="12">
        <v>0.17312511711379999</v>
      </c>
      <c r="AL48" s="12">
        <v>0.34197393615729998</v>
      </c>
      <c r="AM48" s="8"/>
    </row>
    <row r="49" spans="1:39" x14ac:dyDescent="0.2">
      <c r="A49" s="20"/>
      <c r="B49" s="20"/>
      <c r="C49" s="20"/>
      <c r="D49" s="13">
        <v>262</v>
      </c>
      <c r="E49" s="13">
        <v>60</v>
      </c>
      <c r="F49" s="13">
        <v>79</v>
      </c>
      <c r="G49" s="13">
        <v>64</v>
      </c>
      <c r="H49" s="13">
        <v>59</v>
      </c>
      <c r="I49" s="13">
        <v>22</v>
      </c>
      <c r="J49" s="13">
        <v>45</v>
      </c>
      <c r="K49" s="13">
        <v>38</v>
      </c>
      <c r="L49" s="13">
        <v>48</v>
      </c>
      <c r="M49" s="13">
        <v>84</v>
      </c>
      <c r="N49" s="13">
        <v>108</v>
      </c>
      <c r="O49" s="13">
        <v>135</v>
      </c>
      <c r="P49" s="13">
        <v>41</v>
      </c>
      <c r="Q49" s="13">
        <v>23</v>
      </c>
      <c r="R49" s="13">
        <v>37</v>
      </c>
      <c r="S49" s="13">
        <v>63</v>
      </c>
      <c r="T49" s="13">
        <v>42</v>
      </c>
      <c r="U49" s="13">
        <v>12</v>
      </c>
      <c r="V49" s="13">
        <v>44</v>
      </c>
      <c r="W49" s="13">
        <v>38</v>
      </c>
      <c r="X49" s="13">
        <v>63</v>
      </c>
      <c r="Y49" s="13">
        <v>45</v>
      </c>
      <c r="Z49" s="13">
        <v>69</v>
      </c>
      <c r="AA49" s="13">
        <v>25</v>
      </c>
      <c r="AB49" s="13">
        <v>4</v>
      </c>
      <c r="AC49" s="13">
        <v>79</v>
      </c>
      <c r="AD49" s="13">
        <v>34</v>
      </c>
      <c r="AE49" s="13">
        <v>3</v>
      </c>
      <c r="AF49" s="13">
        <v>14</v>
      </c>
      <c r="AG49" s="13">
        <v>19</v>
      </c>
      <c r="AH49" s="13">
        <v>6</v>
      </c>
      <c r="AI49" s="13">
        <v>1</v>
      </c>
      <c r="AJ49" s="13">
        <v>4</v>
      </c>
      <c r="AK49" s="13">
        <v>1</v>
      </c>
      <c r="AL49" s="13">
        <v>101</v>
      </c>
      <c r="AM49" s="8"/>
    </row>
    <row r="50" spans="1:39" x14ac:dyDescent="0.2">
      <c r="A50" s="20"/>
      <c r="B50" s="20"/>
      <c r="C50" s="20"/>
      <c r="D50" s="14" t="s">
        <v>83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5" t="s">
        <v>85</v>
      </c>
      <c r="AM50" s="8"/>
    </row>
    <row r="51" spans="1:39" x14ac:dyDescent="0.2">
      <c r="A51" s="22"/>
      <c r="B51" s="22"/>
      <c r="C51" s="19" t="s">
        <v>134</v>
      </c>
      <c r="D51" s="12">
        <v>0.20878378644209999</v>
      </c>
      <c r="E51" s="12">
        <v>0.12814348785820001</v>
      </c>
      <c r="F51" s="12">
        <v>0.28969065572949998</v>
      </c>
      <c r="G51" s="12">
        <v>0.16192266037030001</v>
      </c>
      <c r="H51" s="12">
        <v>0.227502389862</v>
      </c>
      <c r="I51" s="12">
        <v>0.2186308228104</v>
      </c>
      <c r="J51" s="12">
        <v>0.23925188041770001</v>
      </c>
      <c r="K51" s="12">
        <v>0.19260756682499999</v>
      </c>
      <c r="L51" s="12">
        <v>0.23199870955829999</v>
      </c>
      <c r="M51" s="12">
        <v>0.17532030898760001</v>
      </c>
      <c r="N51" s="12">
        <v>0.2172704078762</v>
      </c>
      <c r="O51" s="12">
        <v>0.2073391915361</v>
      </c>
      <c r="P51" s="12">
        <v>5.0677177829729997E-2</v>
      </c>
      <c r="Q51" s="12">
        <v>9.5609340617470007E-2</v>
      </c>
      <c r="R51" s="12">
        <v>4.378676653527E-2</v>
      </c>
      <c r="S51" s="12">
        <v>0.2254939111615</v>
      </c>
      <c r="T51" s="12">
        <v>0.33560647853379999</v>
      </c>
      <c r="U51" s="12">
        <v>0.54677569330630005</v>
      </c>
      <c r="V51" s="12">
        <v>0.50209959075099997</v>
      </c>
      <c r="W51" s="12">
        <v>6.7765692870900007E-2</v>
      </c>
      <c r="X51" s="12">
        <v>8.9943197132849997E-2</v>
      </c>
      <c r="Y51" s="12">
        <v>0.2994254067678</v>
      </c>
      <c r="Z51" s="12">
        <v>0.36661808870189999</v>
      </c>
      <c r="AA51" s="12">
        <v>0.50038916670739997</v>
      </c>
      <c r="AB51" s="12">
        <v>7.7222554713970007E-2</v>
      </c>
      <c r="AC51" s="12">
        <v>8.782319804991999E-2</v>
      </c>
      <c r="AD51" s="12">
        <v>0.10302906837009999</v>
      </c>
      <c r="AE51" s="12">
        <v>0.16869824136610001</v>
      </c>
      <c r="AF51" s="12">
        <v>0.30067490984079998</v>
      </c>
      <c r="AG51" s="12">
        <v>0.35619777118290002</v>
      </c>
      <c r="AH51" s="12">
        <v>0.29001817304529998</v>
      </c>
      <c r="AI51" s="12">
        <v>0.77308148751389993</v>
      </c>
      <c r="AJ51" s="12">
        <v>0.20376086863330001</v>
      </c>
      <c r="AK51" s="12">
        <v>0.51490206974550001</v>
      </c>
      <c r="AL51" s="12">
        <v>0.3572078480618</v>
      </c>
      <c r="AM51" s="8"/>
    </row>
    <row r="52" spans="1:39" x14ac:dyDescent="0.2">
      <c r="A52" s="20"/>
      <c r="B52" s="20"/>
      <c r="C52" s="20"/>
      <c r="D52" s="13">
        <v>191</v>
      </c>
      <c r="E52" s="13">
        <v>35</v>
      </c>
      <c r="F52" s="13">
        <v>57</v>
      </c>
      <c r="G52" s="13">
        <v>40</v>
      </c>
      <c r="H52" s="13">
        <v>59</v>
      </c>
      <c r="I52" s="13">
        <v>19</v>
      </c>
      <c r="J52" s="13">
        <v>30</v>
      </c>
      <c r="K52" s="13">
        <v>27</v>
      </c>
      <c r="L52" s="13">
        <v>47</v>
      </c>
      <c r="M52" s="13">
        <v>51</v>
      </c>
      <c r="N52" s="13">
        <v>79</v>
      </c>
      <c r="O52" s="13">
        <v>101</v>
      </c>
      <c r="P52" s="13">
        <v>13</v>
      </c>
      <c r="Q52" s="13">
        <v>11</v>
      </c>
      <c r="R52" s="13">
        <v>4</v>
      </c>
      <c r="S52" s="13">
        <v>52</v>
      </c>
      <c r="T52" s="13">
        <v>40</v>
      </c>
      <c r="U52" s="13">
        <v>12</v>
      </c>
      <c r="V52" s="13">
        <v>59</v>
      </c>
      <c r="W52" s="13">
        <v>16</v>
      </c>
      <c r="X52" s="13">
        <v>24</v>
      </c>
      <c r="Y52" s="13">
        <v>42</v>
      </c>
      <c r="Z52" s="13">
        <v>63</v>
      </c>
      <c r="AA52" s="13">
        <v>34</v>
      </c>
      <c r="AB52" s="13">
        <v>2</v>
      </c>
      <c r="AC52" s="13">
        <v>30</v>
      </c>
      <c r="AD52" s="13">
        <v>16</v>
      </c>
      <c r="AE52" s="13">
        <v>4</v>
      </c>
      <c r="AF52" s="13">
        <v>10</v>
      </c>
      <c r="AG52" s="13">
        <v>21</v>
      </c>
      <c r="AH52" s="13">
        <v>6</v>
      </c>
      <c r="AI52" s="13">
        <v>2</v>
      </c>
      <c r="AJ52" s="13">
        <v>5</v>
      </c>
      <c r="AK52" s="13">
        <v>3</v>
      </c>
      <c r="AL52" s="13">
        <v>94</v>
      </c>
      <c r="AM52" s="8"/>
    </row>
    <row r="53" spans="1:39" x14ac:dyDescent="0.2">
      <c r="A53" s="20"/>
      <c r="B53" s="20"/>
      <c r="C53" s="20"/>
      <c r="D53" s="14" t="s">
        <v>83</v>
      </c>
      <c r="E53" s="14"/>
      <c r="F53" s="15" t="s">
        <v>85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5" t="s">
        <v>113</v>
      </c>
      <c r="T53" s="15" t="s">
        <v>148</v>
      </c>
      <c r="U53" s="15" t="s">
        <v>114</v>
      </c>
      <c r="V53" s="15" t="s">
        <v>97</v>
      </c>
      <c r="W53" s="14"/>
      <c r="X53" s="14"/>
      <c r="Y53" s="15" t="s">
        <v>100</v>
      </c>
      <c r="Z53" s="15" t="s">
        <v>100</v>
      </c>
      <c r="AA53" s="15" t="s">
        <v>154</v>
      </c>
      <c r="AB53" s="14"/>
      <c r="AC53" s="14"/>
      <c r="AD53" s="14"/>
      <c r="AE53" s="14"/>
      <c r="AF53" s="14"/>
      <c r="AG53" s="15" t="s">
        <v>136</v>
      </c>
      <c r="AH53" s="14"/>
      <c r="AI53" s="15" t="s">
        <v>136</v>
      </c>
      <c r="AJ53" s="14"/>
      <c r="AK53" s="14"/>
      <c r="AL53" s="15" t="s">
        <v>100</v>
      </c>
      <c r="AM53" s="8"/>
    </row>
    <row r="54" spans="1:39" x14ac:dyDescent="0.2">
      <c r="A54" s="22"/>
      <c r="B54" s="22"/>
      <c r="C54" s="19" t="s">
        <v>137</v>
      </c>
      <c r="D54" s="12">
        <v>9.0584088398339993E-2</v>
      </c>
      <c r="E54" s="12">
        <v>0.13688106794489999</v>
      </c>
      <c r="F54" s="12">
        <v>3.6830147231399997E-2</v>
      </c>
      <c r="G54" s="12">
        <v>0.13081705159250001</v>
      </c>
      <c r="H54" s="12">
        <v>7.5753663341750002E-2</v>
      </c>
      <c r="I54" s="12">
        <v>0.20084943986789999</v>
      </c>
      <c r="J54" s="12">
        <v>4.8579493824190002E-2</v>
      </c>
      <c r="K54" s="12">
        <v>6.8136858278820003E-2</v>
      </c>
      <c r="L54" s="12">
        <v>4.6924760068919998E-2</v>
      </c>
      <c r="M54" s="12">
        <v>5.2969785276890002E-2</v>
      </c>
      <c r="N54" s="12">
        <v>0.1424099119459</v>
      </c>
      <c r="O54" s="12">
        <v>3.9328224630399998E-2</v>
      </c>
      <c r="P54" s="12">
        <v>0.10649535330940001</v>
      </c>
      <c r="Q54" s="12">
        <v>0.2179520022517</v>
      </c>
      <c r="R54" s="12">
        <v>4.6720521558050003E-2</v>
      </c>
      <c r="S54" s="12">
        <v>6.9729426036490003E-2</v>
      </c>
      <c r="T54" s="12">
        <v>0.12265300354649999</v>
      </c>
      <c r="U54" s="12">
        <v>0</v>
      </c>
      <c r="V54" s="12">
        <v>2.6226084096339999E-2</v>
      </c>
      <c r="W54" s="12">
        <v>0.14241217344269999</v>
      </c>
      <c r="X54" s="12">
        <v>9.0134759554140007E-2</v>
      </c>
      <c r="Y54" s="12">
        <v>5.4437129631900012E-2</v>
      </c>
      <c r="Z54" s="12">
        <v>5.8858653425100001E-2</v>
      </c>
      <c r="AA54" s="12">
        <v>4.679624521563E-2</v>
      </c>
      <c r="AB54" s="12">
        <v>0.26662442406179998</v>
      </c>
      <c r="AC54" s="12">
        <v>0.1374964441513</v>
      </c>
      <c r="AD54" s="12">
        <v>9.3248421647169996E-2</v>
      </c>
      <c r="AE54" s="12">
        <v>0.11916051546920001</v>
      </c>
      <c r="AF54" s="12">
        <v>0.1120461748979</v>
      </c>
      <c r="AG54" s="12">
        <v>2.5147514479400002E-2</v>
      </c>
      <c r="AH54" s="12">
        <v>0</v>
      </c>
      <c r="AI54" s="12">
        <v>0</v>
      </c>
      <c r="AJ54" s="12">
        <v>4.7970904239139987E-2</v>
      </c>
      <c r="AK54" s="12">
        <v>0</v>
      </c>
      <c r="AL54" s="12">
        <v>4.1904763809620001E-2</v>
      </c>
      <c r="AM54" s="8"/>
    </row>
    <row r="55" spans="1:39" x14ac:dyDescent="0.2">
      <c r="A55" s="20"/>
      <c r="B55" s="20"/>
      <c r="C55" s="20"/>
      <c r="D55" s="13">
        <v>55</v>
      </c>
      <c r="E55" s="13">
        <v>14</v>
      </c>
      <c r="F55" s="13">
        <v>11</v>
      </c>
      <c r="G55" s="13">
        <v>15</v>
      </c>
      <c r="H55" s="13">
        <v>15</v>
      </c>
      <c r="I55" s="13">
        <v>15</v>
      </c>
      <c r="J55" s="13">
        <v>6</v>
      </c>
      <c r="K55" s="13">
        <v>9</v>
      </c>
      <c r="L55" s="13">
        <v>7</v>
      </c>
      <c r="M55" s="13">
        <v>11</v>
      </c>
      <c r="N55" s="13">
        <v>28</v>
      </c>
      <c r="O55" s="13">
        <v>20</v>
      </c>
      <c r="P55" s="13">
        <v>15</v>
      </c>
      <c r="Q55" s="13">
        <v>10</v>
      </c>
      <c r="R55" s="13">
        <v>5</v>
      </c>
      <c r="S55" s="13">
        <v>15</v>
      </c>
      <c r="T55" s="13">
        <v>5</v>
      </c>
      <c r="U55" s="13">
        <v>0</v>
      </c>
      <c r="V55" s="13">
        <v>5</v>
      </c>
      <c r="W55" s="13">
        <v>18</v>
      </c>
      <c r="X55" s="13">
        <v>13</v>
      </c>
      <c r="Y55" s="13">
        <v>8</v>
      </c>
      <c r="Z55" s="13">
        <v>3</v>
      </c>
      <c r="AA55" s="13">
        <v>4</v>
      </c>
      <c r="AB55" s="13">
        <v>3</v>
      </c>
      <c r="AC55" s="13">
        <v>26</v>
      </c>
      <c r="AD55" s="13">
        <v>6</v>
      </c>
      <c r="AE55" s="13">
        <v>2</v>
      </c>
      <c r="AF55" s="13">
        <v>4</v>
      </c>
      <c r="AG55" s="13">
        <v>1</v>
      </c>
      <c r="AH55" s="13">
        <v>0</v>
      </c>
      <c r="AI55" s="13">
        <v>0</v>
      </c>
      <c r="AJ55" s="13">
        <v>2</v>
      </c>
      <c r="AK55" s="13">
        <v>0</v>
      </c>
      <c r="AL55" s="13">
        <v>14</v>
      </c>
      <c r="AM55" s="8"/>
    </row>
    <row r="56" spans="1:39" x14ac:dyDescent="0.2">
      <c r="A56" s="20"/>
      <c r="B56" s="20"/>
      <c r="C56" s="20"/>
      <c r="D56" s="14" t="s">
        <v>83</v>
      </c>
      <c r="E56" s="14"/>
      <c r="F56" s="14"/>
      <c r="G56" s="15" t="s">
        <v>95</v>
      </c>
      <c r="H56" s="14"/>
      <c r="I56" s="15" t="s">
        <v>131</v>
      </c>
      <c r="J56" s="14"/>
      <c r="K56" s="14"/>
      <c r="L56" s="14"/>
      <c r="M56" s="14"/>
      <c r="N56" s="15" t="s">
        <v>155</v>
      </c>
      <c r="O56" s="14"/>
      <c r="P56" s="14"/>
      <c r="Q56" s="15" t="s">
        <v>153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5" t="s">
        <v>92</v>
      </c>
      <c r="AD56" s="14"/>
      <c r="AE56" s="14"/>
      <c r="AF56" s="14"/>
      <c r="AG56" s="14"/>
      <c r="AH56" s="14"/>
      <c r="AI56" s="14"/>
      <c r="AJ56" s="14"/>
      <c r="AK56" s="14"/>
      <c r="AL56" s="14"/>
      <c r="AM56" s="8"/>
    </row>
    <row r="57" spans="1:39" x14ac:dyDescent="0.2">
      <c r="A57" s="22"/>
      <c r="B57" s="22"/>
      <c r="C57" s="19" t="s">
        <v>29</v>
      </c>
      <c r="D57" s="12">
        <v>1</v>
      </c>
      <c r="E57" s="12">
        <v>1</v>
      </c>
      <c r="F57" s="12">
        <v>1</v>
      </c>
      <c r="G57" s="12">
        <v>1</v>
      </c>
      <c r="H57" s="12">
        <v>1</v>
      </c>
      <c r="I57" s="12">
        <v>1</v>
      </c>
      <c r="J57" s="12">
        <v>1</v>
      </c>
      <c r="K57" s="12">
        <v>1</v>
      </c>
      <c r="L57" s="12">
        <v>1</v>
      </c>
      <c r="M57" s="12">
        <v>1</v>
      </c>
      <c r="N57" s="12">
        <v>1</v>
      </c>
      <c r="O57" s="12">
        <v>1</v>
      </c>
      <c r="P57" s="12">
        <v>1</v>
      </c>
      <c r="Q57" s="12">
        <v>1</v>
      </c>
      <c r="R57" s="12">
        <v>1</v>
      </c>
      <c r="S57" s="12">
        <v>1</v>
      </c>
      <c r="T57" s="12">
        <v>1</v>
      </c>
      <c r="U57" s="12">
        <v>1</v>
      </c>
      <c r="V57" s="12">
        <v>1</v>
      </c>
      <c r="W57" s="12">
        <v>1</v>
      </c>
      <c r="X57" s="12">
        <v>1</v>
      </c>
      <c r="Y57" s="12">
        <v>1</v>
      </c>
      <c r="Z57" s="12">
        <v>1</v>
      </c>
      <c r="AA57" s="12">
        <v>1</v>
      </c>
      <c r="AB57" s="12">
        <v>1</v>
      </c>
      <c r="AC57" s="12">
        <v>1</v>
      </c>
      <c r="AD57" s="12">
        <v>1</v>
      </c>
      <c r="AE57" s="12">
        <v>1</v>
      </c>
      <c r="AF57" s="12">
        <v>1</v>
      </c>
      <c r="AG57" s="12">
        <v>1</v>
      </c>
      <c r="AH57" s="12">
        <v>1</v>
      </c>
      <c r="AI57" s="12">
        <v>1</v>
      </c>
      <c r="AJ57" s="12">
        <v>1</v>
      </c>
      <c r="AK57" s="12">
        <v>1</v>
      </c>
      <c r="AL57" s="12">
        <v>1</v>
      </c>
      <c r="AM57" s="8"/>
    </row>
    <row r="58" spans="1:39" x14ac:dyDescent="0.2">
      <c r="A58" s="20"/>
      <c r="B58" s="20"/>
      <c r="C58" s="20"/>
      <c r="D58" s="13">
        <v>947</v>
      </c>
      <c r="E58" s="13">
        <v>199</v>
      </c>
      <c r="F58" s="13">
        <v>269</v>
      </c>
      <c r="G58" s="13">
        <v>226</v>
      </c>
      <c r="H58" s="13">
        <v>253</v>
      </c>
      <c r="I58" s="13">
        <v>89</v>
      </c>
      <c r="J58" s="13">
        <v>139</v>
      </c>
      <c r="K58" s="13">
        <v>140</v>
      </c>
      <c r="L58" s="13">
        <v>195</v>
      </c>
      <c r="M58" s="13">
        <v>293</v>
      </c>
      <c r="N58" s="13">
        <v>372</v>
      </c>
      <c r="O58" s="13">
        <v>511</v>
      </c>
      <c r="P58" s="13">
        <v>242</v>
      </c>
      <c r="Q58" s="13">
        <v>101</v>
      </c>
      <c r="R58" s="13">
        <v>124</v>
      </c>
      <c r="S58" s="13">
        <v>212</v>
      </c>
      <c r="T58" s="13">
        <v>108</v>
      </c>
      <c r="U58" s="13">
        <v>34</v>
      </c>
      <c r="V58" s="13">
        <v>126</v>
      </c>
      <c r="W58" s="13">
        <v>237</v>
      </c>
      <c r="X58" s="13">
        <v>254</v>
      </c>
      <c r="Y58" s="13">
        <v>148</v>
      </c>
      <c r="Z58" s="13">
        <v>171</v>
      </c>
      <c r="AA58" s="13">
        <v>68</v>
      </c>
      <c r="AB58" s="13">
        <v>13</v>
      </c>
      <c r="AC58" s="13">
        <v>391</v>
      </c>
      <c r="AD58" s="13">
        <v>102</v>
      </c>
      <c r="AE58" s="13">
        <v>19</v>
      </c>
      <c r="AF58" s="13">
        <v>45</v>
      </c>
      <c r="AG58" s="13">
        <v>58</v>
      </c>
      <c r="AH58" s="13">
        <v>19</v>
      </c>
      <c r="AI58" s="13">
        <v>4</v>
      </c>
      <c r="AJ58" s="13">
        <v>13</v>
      </c>
      <c r="AK58" s="13">
        <v>5</v>
      </c>
      <c r="AL58" s="13">
        <v>291</v>
      </c>
      <c r="AM58" s="8"/>
    </row>
    <row r="59" spans="1:39" x14ac:dyDescent="0.2">
      <c r="A59" s="20"/>
      <c r="B59" s="20"/>
      <c r="C59" s="20"/>
      <c r="D59" s="14" t="s">
        <v>83</v>
      </c>
      <c r="E59" s="14" t="s">
        <v>83</v>
      </c>
      <c r="F59" s="14" t="s">
        <v>83</v>
      </c>
      <c r="G59" s="14" t="s">
        <v>83</v>
      </c>
      <c r="H59" s="14" t="s">
        <v>83</v>
      </c>
      <c r="I59" s="14" t="s">
        <v>83</v>
      </c>
      <c r="J59" s="14" t="s">
        <v>83</v>
      </c>
      <c r="K59" s="14" t="s">
        <v>83</v>
      </c>
      <c r="L59" s="14" t="s">
        <v>83</v>
      </c>
      <c r="M59" s="14" t="s">
        <v>83</v>
      </c>
      <c r="N59" s="14" t="s">
        <v>83</v>
      </c>
      <c r="O59" s="14" t="s">
        <v>83</v>
      </c>
      <c r="P59" s="14" t="s">
        <v>83</v>
      </c>
      <c r="Q59" s="14" t="s">
        <v>83</v>
      </c>
      <c r="R59" s="14" t="s">
        <v>83</v>
      </c>
      <c r="S59" s="14" t="s">
        <v>83</v>
      </c>
      <c r="T59" s="14" t="s">
        <v>83</v>
      </c>
      <c r="U59" s="14" t="s">
        <v>83</v>
      </c>
      <c r="V59" s="14" t="s">
        <v>83</v>
      </c>
      <c r="W59" s="14" t="s">
        <v>83</v>
      </c>
      <c r="X59" s="14" t="s">
        <v>83</v>
      </c>
      <c r="Y59" s="14" t="s">
        <v>83</v>
      </c>
      <c r="Z59" s="14" t="s">
        <v>83</v>
      </c>
      <c r="AA59" s="14" t="s">
        <v>83</v>
      </c>
      <c r="AB59" s="14" t="s">
        <v>83</v>
      </c>
      <c r="AC59" s="14" t="s">
        <v>83</v>
      </c>
      <c r="AD59" s="14" t="s">
        <v>83</v>
      </c>
      <c r="AE59" s="14" t="s">
        <v>83</v>
      </c>
      <c r="AF59" s="14" t="s">
        <v>83</v>
      </c>
      <c r="AG59" s="14" t="s">
        <v>83</v>
      </c>
      <c r="AH59" s="14" t="s">
        <v>83</v>
      </c>
      <c r="AI59" s="14" t="s">
        <v>83</v>
      </c>
      <c r="AJ59" s="14" t="s">
        <v>83</v>
      </c>
      <c r="AK59" s="14" t="s">
        <v>83</v>
      </c>
      <c r="AL59" s="14" t="s">
        <v>83</v>
      </c>
      <c r="AM59" s="8"/>
    </row>
    <row r="60" spans="1:39" x14ac:dyDescent="0.2">
      <c r="A60" s="22"/>
      <c r="B60" s="19" t="s">
        <v>156</v>
      </c>
      <c r="C60" s="19" t="s">
        <v>122</v>
      </c>
      <c r="D60" s="12">
        <v>0.19689055255499999</v>
      </c>
      <c r="E60" s="12">
        <v>0.17328375509089999</v>
      </c>
      <c r="F60" s="12">
        <v>0.16953358455959999</v>
      </c>
      <c r="G60" s="12">
        <v>0.21312866494739999</v>
      </c>
      <c r="H60" s="12">
        <v>0.2299846892104</v>
      </c>
      <c r="I60" s="12">
        <v>0.1384884757374</v>
      </c>
      <c r="J60" s="12">
        <v>0.2243767482082</v>
      </c>
      <c r="K60" s="12">
        <v>0.18612856760749999</v>
      </c>
      <c r="L60" s="12">
        <v>0.21962249487589999</v>
      </c>
      <c r="M60" s="12">
        <v>0.22192309186209999</v>
      </c>
      <c r="N60" s="12">
        <v>0.1269716487618</v>
      </c>
      <c r="O60" s="12">
        <v>0.24476124222490001</v>
      </c>
      <c r="P60" s="12">
        <v>0.35269285143099999</v>
      </c>
      <c r="Q60" s="12">
        <v>9.9286312510299998E-2</v>
      </c>
      <c r="R60" s="12">
        <v>0.36640566825260001</v>
      </c>
      <c r="S60" s="12">
        <v>0.2419913536677</v>
      </c>
      <c r="T60" s="12">
        <v>0</v>
      </c>
      <c r="U60" s="12">
        <v>0</v>
      </c>
      <c r="V60" s="12">
        <v>0</v>
      </c>
      <c r="W60" s="12">
        <v>0.48051130215580001</v>
      </c>
      <c r="X60" s="12">
        <v>0.2285927380942</v>
      </c>
      <c r="Y60" s="12">
        <v>6.4854545658730001E-2</v>
      </c>
      <c r="Z60" s="12">
        <v>0</v>
      </c>
      <c r="AA60" s="12">
        <v>0</v>
      </c>
      <c r="AB60" s="12">
        <v>8.0729815840639998E-2</v>
      </c>
      <c r="AC60" s="12">
        <v>0.2460731061693</v>
      </c>
      <c r="AD60" s="12">
        <v>0.24278946869250001</v>
      </c>
      <c r="AE60" s="12">
        <v>4.500497326597E-2</v>
      </c>
      <c r="AF60" s="12">
        <v>0.36503484140469999</v>
      </c>
      <c r="AG60" s="12">
        <v>0.21745062617569999</v>
      </c>
      <c r="AH60" s="12">
        <v>0.27272961663579998</v>
      </c>
      <c r="AI60" s="12">
        <v>0.12147332276220001</v>
      </c>
      <c r="AJ60" s="12">
        <v>6.2958741271649993E-2</v>
      </c>
      <c r="AK60" s="12">
        <v>0</v>
      </c>
      <c r="AL60" s="12">
        <v>0.1008039141069</v>
      </c>
      <c r="AM60" s="8"/>
    </row>
    <row r="61" spans="1:39" x14ac:dyDescent="0.2">
      <c r="A61" s="20"/>
      <c r="B61" s="20"/>
      <c r="C61" s="20"/>
      <c r="D61" s="13">
        <v>198</v>
      </c>
      <c r="E61" s="13">
        <v>38</v>
      </c>
      <c r="F61" s="13">
        <v>48</v>
      </c>
      <c r="G61" s="13">
        <v>52</v>
      </c>
      <c r="H61" s="13">
        <v>60</v>
      </c>
      <c r="I61" s="13">
        <v>13</v>
      </c>
      <c r="J61" s="13">
        <v>32</v>
      </c>
      <c r="K61" s="13">
        <v>31</v>
      </c>
      <c r="L61" s="13">
        <v>45</v>
      </c>
      <c r="M61" s="13">
        <v>57</v>
      </c>
      <c r="N61" s="13">
        <v>54</v>
      </c>
      <c r="O61" s="13">
        <v>127</v>
      </c>
      <c r="P61" s="13">
        <v>90</v>
      </c>
      <c r="Q61" s="13">
        <v>12</v>
      </c>
      <c r="R61" s="13">
        <v>46</v>
      </c>
      <c r="S61" s="13">
        <v>50</v>
      </c>
      <c r="T61" s="13">
        <v>0</v>
      </c>
      <c r="U61" s="13">
        <v>0</v>
      </c>
      <c r="V61" s="13">
        <v>0</v>
      </c>
      <c r="W61" s="13">
        <v>117</v>
      </c>
      <c r="X61" s="13">
        <v>57</v>
      </c>
      <c r="Y61" s="13">
        <v>11</v>
      </c>
      <c r="Z61" s="13">
        <v>0</v>
      </c>
      <c r="AA61" s="13">
        <v>0</v>
      </c>
      <c r="AB61" s="13">
        <v>1</v>
      </c>
      <c r="AC61" s="13">
        <v>114</v>
      </c>
      <c r="AD61" s="13">
        <v>20</v>
      </c>
      <c r="AE61" s="13">
        <v>1</v>
      </c>
      <c r="AF61" s="13">
        <v>15</v>
      </c>
      <c r="AG61" s="13">
        <v>9</v>
      </c>
      <c r="AH61" s="13">
        <v>4</v>
      </c>
      <c r="AI61" s="13">
        <v>1</v>
      </c>
      <c r="AJ61" s="13">
        <v>1</v>
      </c>
      <c r="AK61" s="13">
        <v>0</v>
      </c>
      <c r="AL61" s="13">
        <v>33</v>
      </c>
      <c r="AM61" s="8"/>
    </row>
    <row r="62" spans="1:39" x14ac:dyDescent="0.2">
      <c r="A62" s="20"/>
      <c r="B62" s="20"/>
      <c r="C62" s="20"/>
      <c r="D62" s="14" t="s">
        <v>83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5" t="s">
        <v>113</v>
      </c>
      <c r="P62" s="15" t="s">
        <v>157</v>
      </c>
      <c r="Q62" s="15" t="s">
        <v>158</v>
      </c>
      <c r="R62" s="15" t="s">
        <v>159</v>
      </c>
      <c r="S62" s="15" t="s">
        <v>125</v>
      </c>
      <c r="T62" s="14"/>
      <c r="U62" s="14"/>
      <c r="V62" s="14"/>
      <c r="W62" s="15" t="s">
        <v>160</v>
      </c>
      <c r="X62" s="15" t="s">
        <v>161</v>
      </c>
      <c r="Y62" s="15" t="s">
        <v>91</v>
      </c>
      <c r="Z62" s="14"/>
      <c r="AA62" s="14"/>
      <c r="AB62" s="15" t="s">
        <v>91</v>
      </c>
      <c r="AC62" s="15" t="s">
        <v>162</v>
      </c>
      <c r="AD62" s="14"/>
      <c r="AE62" s="14"/>
      <c r="AF62" s="15" t="s">
        <v>92</v>
      </c>
      <c r="AG62" s="14"/>
      <c r="AH62" s="14"/>
      <c r="AI62" s="14"/>
      <c r="AJ62" s="14"/>
      <c r="AK62" s="14"/>
      <c r="AL62" s="14"/>
      <c r="AM62" s="8"/>
    </row>
    <row r="63" spans="1:39" x14ac:dyDescent="0.2">
      <c r="A63" s="22"/>
      <c r="B63" s="22"/>
      <c r="C63" s="19" t="s">
        <v>128</v>
      </c>
      <c r="D63" s="12">
        <v>0.2256583266978</v>
      </c>
      <c r="E63" s="12">
        <v>0.2317394757048</v>
      </c>
      <c r="F63" s="12">
        <v>0.22186972898849999</v>
      </c>
      <c r="G63" s="12">
        <v>0.2611859025628</v>
      </c>
      <c r="H63" s="12">
        <v>0.1933309075802</v>
      </c>
      <c r="I63" s="12">
        <v>0.14607254920439999</v>
      </c>
      <c r="J63" s="12">
        <v>0.1201453160357</v>
      </c>
      <c r="K63" s="12">
        <v>0.29157908608619998</v>
      </c>
      <c r="L63" s="12">
        <v>0.31568388382840001</v>
      </c>
      <c r="M63" s="12">
        <v>0.28346622705879998</v>
      </c>
      <c r="N63" s="12">
        <v>0.23022916299070001</v>
      </c>
      <c r="O63" s="12">
        <v>0.227481886001</v>
      </c>
      <c r="P63" s="12">
        <v>0.36743872887149998</v>
      </c>
      <c r="Q63" s="12">
        <v>0.48785186294909999</v>
      </c>
      <c r="R63" s="12">
        <v>0.32850065161499997</v>
      </c>
      <c r="S63" s="12">
        <v>0.1181114005012</v>
      </c>
      <c r="T63" s="12">
        <v>6.2504878380499992E-2</v>
      </c>
      <c r="U63" s="12">
        <v>3.1457109438259988E-2</v>
      </c>
      <c r="V63" s="12">
        <v>4.6259913304160002E-2</v>
      </c>
      <c r="W63" s="12">
        <v>0.25702622649220003</v>
      </c>
      <c r="X63" s="12">
        <v>0.44401183552439999</v>
      </c>
      <c r="Y63" s="12">
        <v>0.1649839826075</v>
      </c>
      <c r="Z63" s="12">
        <v>3.8226515622899998E-2</v>
      </c>
      <c r="AA63" s="12">
        <v>3.0029988886899998E-2</v>
      </c>
      <c r="AB63" s="12">
        <v>0.16971712933050001</v>
      </c>
      <c r="AC63" s="12">
        <v>0.32947056034069999</v>
      </c>
      <c r="AD63" s="12">
        <v>0.17972800064130001</v>
      </c>
      <c r="AE63" s="12">
        <v>0.47092248580739998</v>
      </c>
      <c r="AF63" s="12">
        <v>0.1681950138842</v>
      </c>
      <c r="AG63" s="12">
        <v>0.24151949525729999</v>
      </c>
      <c r="AH63" s="12">
        <v>7.9153373031939991E-2</v>
      </c>
      <c r="AI63" s="12">
        <v>0.10121480885170001</v>
      </c>
      <c r="AJ63" s="12">
        <v>0</v>
      </c>
      <c r="AK63" s="12">
        <v>0</v>
      </c>
      <c r="AL63" s="12">
        <v>0.117071488487</v>
      </c>
      <c r="AM63" s="8"/>
    </row>
    <row r="64" spans="1:39" x14ac:dyDescent="0.2">
      <c r="A64" s="20"/>
      <c r="B64" s="20"/>
      <c r="C64" s="20"/>
      <c r="D64" s="13">
        <v>239</v>
      </c>
      <c r="E64" s="13">
        <v>56</v>
      </c>
      <c r="F64" s="13">
        <v>67</v>
      </c>
      <c r="G64" s="13">
        <v>62</v>
      </c>
      <c r="H64" s="13">
        <v>54</v>
      </c>
      <c r="I64" s="13">
        <v>12</v>
      </c>
      <c r="J64" s="13">
        <v>25</v>
      </c>
      <c r="K64" s="13">
        <v>39</v>
      </c>
      <c r="L64" s="13">
        <v>49</v>
      </c>
      <c r="M64" s="13">
        <v>91</v>
      </c>
      <c r="N64" s="13">
        <v>83</v>
      </c>
      <c r="O64" s="13">
        <v>143</v>
      </c>
      <c r="P64" s="13">
        <v>102</v>
      </c>
      <c r="Q64" s="13">
        <v>45</v>
      </c>
      <c r="R64" s="13">
        <v>49</v>
      </c>
      <c r="S64" s="13">
        <v>33</v>
      </c>
      <c r="T64" s="13">
        <v>3</v>
      </c>
      <c r="U64" s="13">
        <v>1</v>
      </c>
      <c r="V64" s="13">
        <v>6</v>
      </c>
      <c r="W64" s="13">
        <v>78</v>
      </c>
      <c r="X64" s="13">
        <v>114</v>
      </c>
      <c r="Y64" s="13">
        <v>28</v>
      </c>
      <c r="Z64" s="13">
        <v>4</v>
      </c>
      <c r="AA64" s="13">
        <v>2</v>
      </c>
      <c r="AB64" s="13">
        <v>3</v>
      </c>
      <c r="AC64" s="13">
        <v>135</v>
      </c>
      <c r="AD64" s="13">
        <v>30</v>
      </c>
      <c r="AE64" s="13">
        <v>7</v>
      </c>
      <c r="AF64" s="13">
        <v>8</v>
      </c>
      <c r="AG64" s="13">
        <v>13</v>
      </c>
      <c r="AH64" s="13">
        <v>2</v>
      </c>
      <c r="AI64" s="13">
        <v>1</v>
      </c>
      <c r="AJ64" s="13">
        <v>0</v>
      </c>
      <c r="AK64" s="13">
        <v>0</v>
      </c>
      <c r="AL64" s="13">
        <v>43</v>
      </c>
      <c r="AM64" s="8"/>
    </row>
    <row r="65" spans="1:39" x14ac:dyDescent="0.2">
      <c r="A65" s="20"/>
      <c r="B65" s="20"/>
      <c r="C65" s="20"/>
      <c r="D65" s="14" t="s">
        <v>83</v>
      </c>
      <c r="E65" s="14"/>
      <c r="F65" s="14"/>
      <c r="G65" s="14"/>
      <c r="H65" s="14"/>
      <c r="I65" s="14"/>
      <c r="J65" s="14"/>
      <c r="K65" s="15" t="s">
        <v>95</v>
      </c>
      <c r="L65" s="15" t="s">
        <v>95</v>
      </c>
      <c r="M65" s="15" t="s">
        <v>95</v>
      </c>
      <c r="N65" s="14"/>
      <c r="O65" s="14"/>
      <c r="P65" s="15" t="s">
        <v>163</v>
      </c>
      <c r="Q65" s="15" t="s">
        <v>164</v>
      </c>
      <c r="R65" s="15" t="s">
        <v>165</v>
      </c>
      <c r="S65" s="14"/>
      <c r="T65" s="14"/>
      <c r="U65" s="14"/>
      <c r="V65" s="14"/>
      <c r="W65" s="15" t="s">
        <v>131</v>
      </c>
      <c r="X65" s="15" t="s">
        <v>166</v>
      </c>
      <c r="Y65" s="14"/>
      <c r="Z65" s="14"/>
      <c r="AA65" s="14"/>
      <c r="AB65" s="14"/>
      <c r="AC65" s="15" t="s">
        <v>162</v>
      </c>
      <c r="AD65" s="14"/>
      <c r="AE65" s="15" t="s">
        <v>92</v>
      </c>
      <c r="AF65" s="14"/>
      <c r="AG65" s="14"/>
      <c r="AH65" s="14"/>
      <c r="AI65" s="14"/>
      <c r="AJ65" s="14"/>
      <c r="AK65" s="14"/>
      <c r="AL65" s="14"/>
      <c r="AM65" s="8"/>
    </row>
    <row r="66" spans="1:39" x14ac:dyDescent="0.2">
      <c r="A66" s="22"/>
      <c r="B66" s="22"/>
      <c r="C66" s="19" t="s">
        <v>132</v>
      </c>
      <c r="D66" s="12">
        <v>0.1599539238106</v>
      </c>
      <c r="E66" s="12">
        <v>0.13409572773219999</v>
      </c>
      <c r="F66" s="12">
        <v>0.2029683336625</v>
      </c>
      <c r="G66" s="12">
        <v>0.15129918164039999</v>
      </c>
      <c r="H66" s="12">
        <v>0.14205122669760001</v>
      </c>
      <c r="I66" s="12">
        <v>0.20068511909010001</v>
      </c>
      <c r="J66" s="12">
        <v>0.14771730557349999</v>
      </c>
      <c r="K66" s="12">
        <v>0.1645275906974</v>
      </c>
      <c r="L66" s="12">
        <v>0.1033686610786</v>
      </c>
      <c r="M66" s="12">
        <v>0.15412359948609999</v>
      </c>
      <c r="N66" s="12">
        <v>0.146873408037</v>
      </c>
      <c r="O66" s="12">
        <v>0.1741094927796</v>
      </c>
      <c r="P66" s="12">
        <v>0.15773560536639999</v>
      </c>
      <c r="Q66" s="12">
        <v>0.1085178473895</v>
      </c>
      <c r="R66" s="12">
        <v>0.1553933803908</v>
      </c>
      <c r="S66" s="12">
        <v>0.2345151206404</v>
      </c>
      <c r="T66" s="12">
        <v>0.14679295622210001</v>
      </c>
      <c r="U66" s="12">
        <v>0.22198235082949999</v>
      </c>
      <c r="V66" s="12">
        <v>6.510101873285E-2</v>
      </c>
      <c r="W66" s="12">
        <v>0.16636670309089999</v>
      </c>
      <c r="X66" s="12">
        <v>0.1143750951024</v>
      </c>
      <c r="Y66" s="12">
        <v>0.2437003168671</v>
      </c>
      <c r="Z66" s="12">
        <v>0.17912874522389999</v>
      </c>
      <c r="AA66" s="12">
        <v>5.7468881123820002E-2</v>
      </c>
      <c r="AB66" s="12">
        <v>0.25483439065770003</v>
      </c>
      <c r="AC66" s="12">
        <v>0.1374753053659</v>
      </c>
      <c r="AD66" s="12">
        <v>0.26309542137230002</v>
      </c>
      <c r="AE66" s="12">
        <v>0.14071046459979999</v>
      </c>
      <c r="AF66" s="12">
        <v>8.0577412434509998E-2</v>
      </c>
      <c r="AG66" s="12">
        <v>9.860498857642E-2</v>
      </c>
      <c r="AH66" s="12">
        <v>8.437297895352E-2</v>
      </c>
      <c r="AI66" s="12">
        <v>0</v>
      </c>
      <c r="AJ66" s="12">
        <v>5.2138863308000001E-2</v>
      </c>
      <c r="AK66" s="12">
        <v>0</v>
      </c>
      <c r="AL66" s="12">
        <v>0.19048663634599999</v>
      </c>
      <c r="AM66" s="8"/>
    </row>
    <row r="67" spans="1:39" x14ac:dyDescent="0.2">
      <c r="A67" s="20"/>
      <c r="B67" s="20"/>
      <c r="C67" s="20"/>
      <c r="D67" s="13">
        <v>138</v>
      </c>
      <c r="E67" s="13">
        <v>27</v>
      </c>
      <c r="F67" s="13">
        <v>47</v>
      </c>
      <c r="G67" s="13">
        <v>33</v>
      </c>
      <c r="H67" s="13">
        <v>31</v>
      </c>
      <c r="I67" s="13">
        <v>14</v>
      </c>
      <c r="J67" s="13">
        <v>21</v>
      </c>
      <c r="K67" s="13">
        <v>19</v>
      </c>
      <c r="L67" s="13">
        <v>21</v>
      </c>
      <c r="M67" s="13">
        <v>47</v>
      </c>
      <c r="N67" s="13">
        <v>55</v>
      </c>
      <c r="O67" s="13">
        <v>74</v>
      </c>
      <c r="P67" s="13">
        <v>26</v>
      </c>
      <c r="Q67" s="13">
        <v>18</v>
      </c>
      <c r="R67" s="13">
        <v>14</v>
      </c>
      <c r="S67" s="13">
        <v>40</v>
      </c>
      <c r="T67" s="13">
        <v>22</v>
      </c>
      <c r="U67" s="13">
        <v>8</v>
      </c>
      <c r="V67" s="13">
        <v>10</v>
      </c>
      <c r="W67" s="13">
        <v>22</v>
      </c>
      <c r="X67" s="13">
        <v>37</v>
      </c>
      <c r="Y67" s="13">
        <v>32</v>
      </c>
      <c r="Z67" s="13">
        <v>30</v>
      </c>
      <c r="AA67" s="13">
        <v>4</v>
      </c>
      <c r="AB67" s="13">
        <v>3</v>
      </c>
      <c r="AC67" s="13">
        <v>53</v>
      </c>
      <c r="AD67" s="13">
        <v>17</v>
      </c>
      <c r="AE67" s="13">
        <v>3</v>
      </c>
      <c r="AF67" s="13">
        <v>5</v>
      </c>
      <c r="AG67" s="13">
        <v>8</v>
      </c>
      <c r="AH67" s="13">
        <v>2</v>
      </c>
      <c r="AI67" s="13">
        <v>0</v>
      </c>
      <c r="AJ67" s="13">
        <v>1</v>
      </c>
      <c r="AK67" s="13">
        <v>0</v>
      </c>
      <c r="AL67" s="13">
        <v>49</v>
      </c>
      <c r="AM67" s="8"/>
    </row>
    <row r="68" spans="1:39" x14ac:dyDescent="0.2">
      <c r="A68" s="20"/>
      <c r="B68" s="20"/>
      <c r="C68" s="20"/>
      <c r="D68" s="14" t="s">
        <v>83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5" t="s">
        <v>153</v>
      </c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8"/>
    </row>
    <row r="69" spans="1:39" x14ac:dyDescent="0.2">
      <c r="A69" s="22"/>
      <c r="B69" s="22"/>
      <c r="C69" s="19" t="s">
        <v>134</v>
      </c>
      <c r="D69" s="12">
        <v>0.30734385718730001</v>
      </c>
      <c r="E69" s="12">
        <v>0.30634607694929999</v>
      </c>
      <c r="F69" s="12">
        <v>0.31929322734060001</v>
      </c>
      <c r="G69" s="12">
        <v>0.25252870099840002</v>
      </c>
      <c r="H69" s="12">
        <v>0.34418033381099999</v>
      </c>
      <c r="I69" s="12">
        <v>0.28971796553009999</v>
      </c>
      <c r="J69" s="12">
        <v>0.39782019345000003</v>
      </c>
      <c r="K69" s="12">
        <v>0.2416534065532</v>
      </c>
      <c r="L69" s="12">
        <v>0.31569144187120002</v>
      </c>
      <c r="M69" s="12">
        <v>0.31132015297749999</v>
      </c>
      <c r="N69" s="12">
        <v>0.36238287148159998</v>
      </c>
      <c r="O69" s="12">
        <v>0.2631973609578</v>
      </c>
      <c r="P69" s="12">
        <v>2.7712152178460001E-2</v>
      </c>
      <c r="Q69" s="12">
        <v>0.13057121979030001</v>
      </c>
      <c r="R69" s="12">
        <v>5.8862033190079988E-2</v>
      </c>
      <c r="S69" s="12">
        <v>0.3046618709983</v>
      </c>
      <c r="T69" s="12">
        <v>0.71367536391719999</v>
      </c>
      <c r="U69" s="12">
        <v>0.61817843968310004</v>
      </c>
      <c r="V69" s="12">
        <v>0.74281884834120004</v>
      </c>
      <c r="W69" s="12">
        <v>2.901859987788E-2</v>
      </c>
      <c r="X69" s="12">
        <v>8.1140497988890004E-2</v>
      </c>
      <c r="Y69" s="12">
        <v>0.43490252438979998</v>
      </c>
      <c r="Z69" s="12">
        <v>0.6706114257172</v>
      </c>
      <c r="AA69" s="12">
        <v>0.77385850472499995</v>
      </c>
      <c r="AB69" s="12">
        <v>0.1012934855416</v>
      </c>
      <c r="AC69" s="12">
        <v>0.17334031092419999</v>
      </c>
      <c r="AD69" s="12">
        <v>0.19839163946489999</v>
      </c>
      <c r="AE69" s="12">
        <v>0.29706758703000002</v>
      </c>
      <c r="AF69" s="12">
        <v>0.3264564058469</v>
      </c>
      <c r="AG69" s="12">
        <v>0.37313495860640011</v>
      </c>
      <c r="AH69" s="12">
        <v>0.43880623386680001</v>
      </c>
      <c r="AI69" s="12">
        <v>0.1054451897239</v>
      </c>
      <c r="AJ69" s="12">
        <v>0.85850895491870005</v>
      </c>
      <c r="AK69" s="12">
        <v>0.68802718685929998</v>
      </c>
      <c r="AL69" s="12">
        <v>0.4825964705477</v>
      </c>
      <c r="AM69" s="8"/>
    </row>
    <row r="70" spans="1:39" x14ac:dyDescent="0.2">
      <c r="A70" s="20"/>
      <c r="B70" s="20"/>
      <c r="C70" s="20"/>
      <c r="D70" s="13">
        <v>297</v>
      </c>
      <c r="E70" s="13">
        <v>59</v>
      </c>
      <c r="F70" s="13">
        <v>85</v>
      </c>
      <c r="G70" s="13">
        <v>64</v>
      </c>
      <c r="H70" s="13">
        <v>89</v>
      </c>
      <c r="I70" s="13">
        <v>33</v>
      </c>
      <c r="J70" s="13">
        <v>45</v>
      </c>
      <c r="K70" s="13">
        <v>38</v>
      </c>
      <c r="L70" s="13">
        <v>69</v>
      </c>
      <c r="M70" s="13">
        <v>88</v>
      </c>
      <c r="N70" s="13">
        <v>147</v>
      </c>
      <c r="O70" s="13">
        <v>132</v>
      </c>
      <c r="P70" s="13">
        <v>9</v>
      </c>
      <c r="Q70" s="13">
        <v>14</v>
      </c>
      <c r="R70" s="13">
        <v>8</v>
      </c>
      <c r="S70" s="13">
        <v>69</v>
      </c>
      <c r="T70" s="13">
        <v>78</v>
      </c>
      <c r="U70" s="13">
        <v>21</v>
      </c>
      <c r="V70" s="13">
        <v>98</v>
      </c>
      <c r="W70" s="13">
        <v>9</v>
      </c>
      <c r="X70" s="13">
        <v>24</v>
      </c>
      <c r="Y70" s="13">
        <v>66</v>
      </c>
      <c r="Z70" s="13">
        <v>122</v>
      </c>
      <c r="AA70" s="13">
        <v>57</v>
      </c>
      <c r="AB70" s="13">
        <v>2</v>
      </c>
      <c r="AC70" s="13">
        <v>63</v>
      </c>
      <c r="AD70" s="13">
        <v>28</v>
      </c>
      <c r="AE70" s="13">
        <v>7</v>
      </c>
      <c r="AF70" s="13">
        <v>13</v>
      </c>
      <c r="AG70" s="13">
        <v>25</v>
      </c>
      <c r="AH70" s="13">
        <v>9</v>
      </c>
      <c r="AI70" s="13">
        <v>1</v>
      </c>
      <c r="AJ70" s="13">
        <v>10</v>
      </c>
      <c r="AK70" s="13">
        <v>4</v>
      </c>
      <c r="AL70" s="13">
        <v>137</v>
      </c>
      <c r="AM70" s="8"/>
    </row>
    <row r="71" spans="1:39" x14ac:dyDescent="0.2">
      <c r="A71" s="20"/>
      <c r="B71" s="20"/>
      <c r="C71" s="20"/>
      <c r="D71" s="14" t="s">
        <v>83</v>
      </c>
      <c r="E71" s="14"/>
      <c r="F71" s="14"/>
      <c r="G71" s="14"/>
      <c r="H71" s="14"/>
      <c r="I71" s="14"/>
      <c r="J71" s="14"/>
      <c r="K71" s="14"/>
      <c r="L71" s="14"/>
      <c r="M71" s="14"/>
      <c r="N71" s="15" t="s">
        <v>95</v>
      </c>
      <c r="O71" s="14"/>
      <c r="P71" s="14"/>
      <c r="Q71" s="15" t="s">
        <v>85</v>
      </c>
      <c r="R71" s="14"/>
      <c r="S71" s="15" t="s">
        <v>167</v>
      </c>
      <c r="T71" s="15" t="s">
        <v>99</v>
      </c>
      <c r="U71" s="15" t="s">
        <v>115</v>
      </c>
      <c r="V71" s="15" t="s">
        <v>99</v>
      </c>
      <c r="W71" s="14"/>
      <c r="X71" s="14"/>
      <c r="Y71" s="15" t="s">
        <v>100</v>
      </c>
      <c r="Z71" s="15" t="s">
        <v>168</v>
      </c>
      <c r="AA71" s="15" t="s">
        <v>169</v>
      </c>
      <c r="AB71" s="14"/>
      <c r="AC71" s="14"/>
      <c r="AD71" s="14"/>
      <c r="AE71" s="14"/>
      <c r="AF71" s="14"/>
      <c r="AG71" s="14"/>
      <c r="AH71" s="14"/>
      <c r="AI71" s="14"/>
      <c r="AJ71" s="15" t="s">
        <v>100</v>
      </c>
      <c r="AK71" s="14"/>
      <c r="AL71" s="15" t="s">
        <v>100</v>
      </c>
      <c r="AM71" s="8"/>
    </row>
    <row r="72" spans="1:39" x14ac:dyDescent="0.2">
      <c r="A72" s="22"/>
      <c r="B72" s="22"/>
      <c r="C72" s="19" t="s">
        <v>137</v>
      </c>
      <c r="D72" s="12">
        <v>0.1101533397494</v>
      </c>
      <c r="E72" s="12">
        <v>0.15453496452269999</v>
      </c>
      <c r="F72" s="12">
        <v>8.6335125448779998E-2</v>
      </c>
      <c r="G72" s="12">
        <v>0.121857549851</v>
      </c>
      <c r="H72" s="12">
        <v>9.0452842700729993E-2</v>
      </c>
      <c r="I72" s="12">
        <v>0.22503589043790001</v>
      </c>
      <c r="J72" s="12">
        <v>0.1099404367326</v>
      </c>
      <c r="K72" s="12">
        <v>0.1161113490557</v>
      </c>
      <c r="L72" s="12">
        <v>4.5633518345970001E-2</v>
      </c>
      <c r="M72" s="12">
        <v>2.9166928615409999E-2</v>
      </c>
      <c r="N72" s="12">
        <v>0.13354290872890001</v>
      </c>
      <c r="O72" s="12">
        <v>9.0450018036759991E-2</v>
      </c>
      <c r="P72" s="12">
        <v>9.4420662152719992E-2</v>
      </c>
      <c r="Q72" s="12">
        <v>0.1737727573608</v>
      </c>
      <c r="R72" s="12">
        <v>9.0838266551490007E-2</v>
      </c>
      <c r="S72" s="12">
        <v>0.1007202541923</v>
      </c>
      <c r="T72" s="12">
        <v>7.7026801480260004E-2</v>
      </c>
      <c r="U72" s="12">
        <v>0.1283821000491</v>
      </c>
      <c r="V72" s="12">
        <v>0.1458202196218</v>
      </c>
      <c r="W72" s="12">
        <v>6.7077168383209998E-2</v>
      </c>
      <c r="X72" s="12">
        <v>0.1318798332901</v>
      </c>
      <c r="Y72" s="12">
        <v>9.1558630476800004E-2</v>
      </c>
      <c r="Z72" s="12">
        <v>0.112033313436</v>
      </c>
      <c r="AA72" s="12">
        <v>0.13864262526429999</v>
      </c>
      <c r="AB72" s="12">
        <v>0.39342517862949999</v>
      </c>
      <c r="AC72" s="12">
        <v>0.1136407171999</v>
      </c>
      <c r="AD72" s="12">
        <v>0.115995469829</v>
      </c>
      <c r="AE72" s="12">
        <v>4.6294489296779998E-2</v>
      </c>
      <c r="AF72" s="12">
        <v>5.9736326429590002E-2</v>
      </c>
      <c r="AG72" s="12">
        <v>6.9289931384230008E-2</v>
      </c>
      <c r="AH72" s="12">
        <v>0.124937797512</v>
      </c>
      <c r="AI72" s="12">
        <v>0.67186667866220007</v>
      </c>
      <c r="AJ72" s="12">
        <v>2.6393440501700002E-2</v>
      </c>
      <c r="AK72" s="12">
        <v>0.31197281314070002</v>
      </c>
      <c r="AL72" s="12">
        <v>0.1090414905124</v>
      </c>
      <c r="AM72" s="8"/>
    </row>
    <row r="73" spans="1:39" x14ac:dyDescent="0.2">
      <c r="A73" s="20"/>
      <c r="B73" s="20"/>
      <c r="C73" s="20"/>
      <c r="D73" s="13">
        <v>75</v>
      </c>
      <c r="E73" s="13">
        <v>18</v>
      </c>
      <c r="F73" s="13">
        <v>21</v>
      </c>
      <c r="G73" s="13">
        <v>16</v>
      </c>
      <c r="H73" s="13">
        <v>20</v>
      </c>
      <c r="I73" s="13">
        <v>18</v>
      </c>
      <c r="J73" s="13">
        <v>17</v>
      </c>
      <c r="K73" s="13">
        <v>13</v>
      </c>
      <c r="L73" s="13">
        <v>9</v>
      </c>
      <c r="M73" s="13">
        <v>10</v>
      </c>
      <c r="N73" s="13">
        <v>35</v>
      </c>
      <c r="O73" s="13">
        <v>33</v>
      </c>
      <c r="P73" s="13">
        <v>16</v>
      </c>
      <c r="Q73" s="13">
        <v>10</v>
      </c>
      <c r="R73" s="13">
        <v>7</v>
      </c>
      <c r="S73" s="13">
        <v>20</v>
      </c>
      <c r="T73" s="13">
        <v>5</v>
      </c>
      <c r="U73" s="13">
        <v>4</v>
      </c>
      <c r="V73" s="13">
        <v>13</v>
      </c>
      <c r="W73" s="13">
        <v>11</v>
      </c>
      <c r="X73" s="13">
        <v>21</v>
      </c>
      <c r="Y73" s="13">
        <v>11</v>
      </c>
      <c r="Z73" s="13">
        <v>15</v>
      </c>
      <c r="AA73" s="13">
        <v>6</v>
      </c>
      <c r="AB73" s="13">
        <v>4</v>
      </c>
      <c r="AC73" s="13">
        <v>24</v>
      </c>
      <c r="AD73" s="13">
        <v>8</v>
      </c>
      <c r="AE73" s="13">
        <v>1</v>
      </c>
      <c r="AF73" s="13">
        <v>4</v>
      </c>
      <c r="AG73" s="13">
        <v>4</v>
      </c>
      <c r="AH73" s="13">
        <v>2</v>
      </c>
      <c r="AI73" s="13">
        <v>1</v>
      </c>
      <c r="AJ73" s="13">
        <v>1</v>
      </c>
      <c r="AK73" s="13">
        <v>1</v>
      </c>
      <c r="AL73" s="13">
        <v>29</v>
      </c>
      <c r="AM73" s="8"/>
    </row>
    <row r="74" spans="1:39" x14ac:dyDescent="0.2">
      <c r="A74" s="20"/>
      <c r="B74" s="20"/>
      <c r="C74" s="20"/>
      <c r="D74" s="14" t="s">
        <v>83</v>
      </c>
      <c r="E74" s="14"/>
      <c r="F74" s="14"/>
      <c r="G74" s="14"/>
      <c r="H74" s="14"/>
      <c r="I74" s="15" t="s">
        <v>127</v>
      </c>
      <c r="J74" s="15" t="s">
        <v>111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5" t="s">
        <v>85</v>
      </c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8"/>
    </row>
    <row r="75" spans="1:39" x14ac:dyDescent="0.2">
      <c r="A75" s="22"/>
      <c r="B75" s="22"/>
      <c r="C75" s="19" t="s">
        <v>29</v>
      </c>
      <c r="D75" s="12">
        <v>1</v>
      </c>
      <c r="E75" s="12">
        <v>1</v>
      </c>
      <c r="F75" s="12">
        <v>1</v>
      </c>
      <c r="G75" s="12">
        <v>1</v>
      </c>
      <c r="H75" s="12">
        <v>1</v>
      </c>
      <c r="I75" s="12">
        <v>1</v>
      </c>
      <c r="J75" s="12">
        <v>1</v>
      </c>
      <c r="K75" s="12">
        <v>1</v>
      </c>
      <c r="L75" s="12">
        <v>1</v>
      </c>
      <c r="M75" s="12">
        <v>1</v>
      </c>
      <c r="N75" s="12">
        <v>1</v>
      </c>
      <c r="O75" s="12">
        <v>1</v>
      </c>
      <c r="P75" s="12">
        <v>1</v>
      </c>
      <c r="Q75" s="12">
        <v>1</v>
      </c>
      <c r="R75" s="12">
        <v>1</v>
      </c>
      <c r="S75" s="12">
        <v>1</v>
      </c>
      <c r="T75" s="12">
        <v>1</v>
      </c>
      <c r="U75" s="12">
        <v>1</v>
      </c>
      <c r="V75" s="12">
        <v>1</v>
      </c>
      <c r="W75" s="12">
        <v>1</v>
      </c>
      <c r="X75" s="12">
        <v>1</v>
      </c>
      <c r="Y75" s="12">
        <v>1</v>
      </c>
      <c r="Z75" s="12">
        <v>1</v>
      </c>
      <c r="AA75" s="12">
        <v>1</v>
      </c>
      <c r="AB75" s="12">
        <v>1</v>
      </c>
      <c r="AC75" s="12">
        <v>1</v>
      </c>
      <c r="AD75" s="12">
        <v>1</v>
      </c>
      <c r="AE75" s="12">
        <v>1</v>
      </c>
      <c r="AF75" s="12">
        <v>1</v>
      </c>
      <c r="AG75" s="12">
        <v>1</v>
      </c>
      <c r="AH75" s="12">
        <v>1</v>
      </c>
      <c r="AI75" s="12">
        <v>1</v>
      </c>
      <c r="AJ75" s="12">
        <v>1</v>
      </c>
      <c r="AK75" s="12">
        <v>1</v>
      </c>
      <c r="AL75" s="12">
        <v>1</v>
      </c>
      <c r="AM75" s="8"/>
    </row>
    <row r="76" spans="1:39" x14ac:dyDescent="0.2">
      <c r="A76" s="20"/>
      <c r="B76" s="20"/>
      <c r="C76" s="20"/>
      <c r="D76" s="13">
        <v>947</v>
      </c>
      <c r="E76" s="13">
        <v>198</v>
      </c>
      <c r="F76" s="13">
        <v>268</v>
      </c>
      <c r="G76" s="13">
        <v>227</v>
      </c>
      <c r="H76" s="13">
        <v>254</v>
      </c>
      <c r="I76" s="13">
        <v>90</v>
      </c>
      <c r="J76" s="13">
        <v>140</v>
      </c>
      <c r="K76" s="13">
        <v>140</v>
      </c>
      <c r="L76" s="13">
        <v>193</v>
      </c>
      <c r="M76" s="13">
        <v>293</v>
      </c>
      <c r="N76" s="13">
        <v>374</v>
      </c>
      <c r="O76" s="13">
        <v>509</v>
      </c>
      <c r="P76" s="13">
        <v>243</v>
      </c>
      <c r="Q76" s="13">
        <v>99</v>
      </c>
      <c r="R76" s="13">
        <v>124</v>
      </c>
      <c r="S76" s="13">
        <v>212</v>
      </c>
      <c r="T76" s="13">
        <v>108</v>
      </c>
      <c r="U76" s="13">
        <v>34</v>
      </c>
      <c r="V76" s="13">
        <v>127</v>
      </c>
      <c r="W76" s="13">
        <v>237</v>
      </c>
      <c r="X76" s="13">
        <v>253</v>
      </c>
      <c r="Y76" s="13">
        <v>148</v>
      </c>
      <c r="Z76" s="13">
        <v>171</v>
      </c>
      <c r="AA76" s="13">
        <v>69</v>
      </c>
      <c r="AB76" s="13">
        <v>13</v>
      </c>
      <c r="AC76" s="13">
        <v>389</v>
      </c>
      <c r="AD76" s="13">
        <v>103</v>
      </c>
      <c r="AE76" s="13">
        <v>19</v>
      </c>
      <c r="AF76" s="13">
        <v>45</v>
      </c>
      <c r="AG76" s="13">
        <v>59</v>
      </c>
      <c r="AH76" s="13">
        <v>19</v>
      </c>
      <c r="AI76" s="13">
        <v>4</v>
      </c>
      <c r="AJ76" s="13">
        <v>13</v>
      </c>
      <c r="AK76" s="13">
        <v>5</v>
      </c>
      <c r="AL76" s="13">
        <v>291</v>
      </c>
      <c r="AM76" s="8"/>
    </row>
    <row r="77" spans="1:39" x14ac:dyDescent="0.2">
      <c r="A77" s="20"/>
      <c r="B77" s="20"/>
      <c r="C77" s="20"/>
      <c r="D77" s="14" t="s">
        <v>83</v>
      </c>
      <c r="E77" s="14" t="s">
        <v>83</v>
      </c>
      <c r="F77" s="14" t="s">
        <v>83</v>
      </c>
      <c r="G77" s="14" t="s">
        <v>83</v>
      </c>
      <c r="H77" s="14" t="s">
        <v>83</v>
      </c>
      <c r="I77" s="14" t="s">
        <v>83</v>
      </c>
      <c r="J77" s="14" t="s">
        <v>83</v>
      </c>
      <c r="K77" s="14" t="s">
        <v>83</v>
      </c>
      <c r="L77" s="14" t="s">
        <v>83</v>
      </c>
      <c r="M77" s="14" t="s">
        <v>83</v>
      </c>
      <c r="N77" s="14" t="s">
        <v>83</v>
      </c>
      <c r="O77" s="14" t="s">
        <v>83</v>
      </c>
      <c r="P77" s="14" t="s">
        <v>83</v>
      </c>
      <c r="Q77" s="14" t="s">
        <v>83</v>
      </c>
      <c r="R77" s="14" t="s">
        <v>83</v>
      </c>
      <c r="S77" s="14" t="s">
        <v>83</v>
      </c>
      <c r="T77" s="14" t="s">
        <v>83</v>
      </c>
      <c r="U77" s="14" t="s">
        <v>83</v>
      </c>
      <c r="V77" s="14" t="s">
        <v>83</v>
      </c>
      <c r="W77" s="14" t="s">
        <v>83</v>
      </c>
      <c r="X77" s="14" t="s">
        <v>83</v>
      </c>
      <c r="Y77" s="14" t="s">
        <v>83</v>
      </c>
      <c r="Z77" s="14" t="s">
        <v>83</v>
      </c>
      <c r="AA77" s="14" t="s">
        <v>83</v>
      </c>
      <c r="AB77" s="14" t="s">
        <v>83</v>
      </c>
      <c r="AC77" s="14" t="s">
        <v>83</v>
      </c>
      <c r="AD77" s="14" t="s">
        <v>83</v>
      </c>
      <c r="AE77" s="14" t="s">
        <v>83</v>
      </c>
      <c r="AF77" s="14" t="s">
        <v>83</v>
      </c>
      <c r="AG77" s="14" t="s">
        <v>83</v>
      </c>
      <c r="AH77" s="14" t="s">
        <v>83</v>
      </c>
      <c r="AI77" s="14" t="s">
        <v>83</v>
      </c>
      <c r="AJ77" s="14" t="s">
        <v>83</v>
      </c>
      <c r="AK77" s="14" t="s">
        <v>83</v>
      </c>
      <c r="AL77" s="14" t="s">
        <v>83</v>
      </c>
      <c r="AM77" s="8"/>
    </row>
    <row r="78" spans="1:39" x14ac:dyDescent="0.2">
      <c r="A78" s="22"/>
      <c r="B78" s="19" t="s">
        <v>170</v>
      </c>
      <c r="C78" s="19" t="s">
        <v>122</v>
      </c>
      <c r="D78" s="12">
        <v>0.15537942415600001</v>
      </c>
      <c r="E78" s="12">
        <v>0.16873672581419999</v>
      </c>
      <c r="F78" s="12">
        <v>9.5817542483710008E-2</v>
      </c>
      <c r="G78" s="12">
        <v>0.1879789581512</v>
      </c>
      <c r="H78" s="12">
        <v>0.17948948500430001</v>
      </c>
      <c r="I78" s="12">
        <v>0.18890625268280001</v>
      </c>
      <c r="J78" s="12">
        <v>0.15691232371729999</v>
      </c>
      <c r="K78" s="12">
        <v>0.14193198967080001</v>
      </c>
      <c r="L78" s="12">
        <v>0.14357738806539999</v>
      </c>
      <c r="M78" s="12">
        <v>0.13929123540460001</v>
      </c>
      <c r="N78" s="12">
        <v>0.1467757648876</v>
      </c>
      <c r="O78" s="12">
        <v>0.16084060647170001</v>
      </c>
      <c r="P78" s="12">
        <v>0.14107398921229999</v>
      </c>
      <c r="Q78" s="12">
        <v>0.25563228306090002</v>
      </c>
      <c r="R78" s="12">
        <v>0.28855229449289999</v>
      </c>
      <c r="S78" s="12">
        <v>0.18552081920790001</v>
      </c>
      <c r="T78" s="12">
        <v>7.4813501769169996E-2</v>
      </c>
      <c r="U78" s="12">
        <v>5.3559635180460002E-2</v>
      </c>
      <c r="V78" s="12">
        <v>2.164793045278E-2</v>
      </c>
      <c r="W78" s="12">
        <v>6.1069217793349999E-2</v>
      </c>
      <c r="X78" s="12">
        <v>0.27406964095379999</v>
      </c>
      <c r="Y78" s="12">
        <v>0.28323663995429998</v>
      </c>
      <c r="Z78" s="12">
        <v>5.5917668601440013E-2</v>
      </c>
      <c r="AA78" s="12">
        <v>2.4939762028210001E-2</v>
      </c>
      <c r="AB78" s="12">
        <v>0</v>
      </c>
      <c r="AC78" s="12">
        <v>0.2672217453829</v>
      </c>
      <c r="AD78" s="12">
        <v>0.1241531591538</v>
      </c>
      <c r="AE78" s="12">
        <v>5.4492336669639999E-2</v>
      </c>
      <c r="AF78" s="12">
        <v>8.4492675538699991E-2</v>
      </c>
      <c r="AG78" s="12">
        <v>5.0759037973809998E-2</v>
      </c>
      <c r="AH78" s="12">
        <v>6.4786844411060002E-2</v>
      </c>
      <c r="AI78" s="12">
        <v>0</v>
      </c>
      <c r="AJ78" s="12">
        <v>0</v>
      </c>
      <c r="AK78" s="12">
        <v>0.31197281314070002</v>
      </c>
      <c r="AL78" s="12">
        <v>6.1411777454700001E-2</v>
      </c>
      <c r="AM78" s="8"/>
    </row>
    <row r="79" spans="1:39" x14ac:dyDescent="0.2">
      <c r="A79" s="20"/>
      <c r="B79" s="20"/>
      <c r="C79" s="20"/>
      <c r="D79" s="13">
        <v>143</v>
      </c>
      <c r="E79" s="13">
        <v>26</v>
      </c>
      <c r="F79" s="13">
        <v>36</v>
      </c>
      <c r="G79" s="13">
        <v>41</v>
      </c>
      <c r="H79" s="13">
        <v>40</v>
      </c>
      <c r="I79" s="13">
        <v>15</v>
      </c>
      <c r="J79" s="13">
        <v>20</v>
      </c>
      <c r="K79" s="13">
        <v>20</v>
      </c>
      <c r="L79" s="13">
        <v>29</v>
      </c>
      <c r="M79" s="13">
        <v>46</v>
      </c>
      <c r="N79" s="13">
        <v>65</v>
      </c>
      <c r="O79" s="13">
        <v>67</v>
      </c>
      <c r="P79" s="13">
        <v>38</v>
      </c>
      <c r="Q79" s="13">
        <v>26</v>
      </c>
      <c r="R79" s="13">
        <v>26</v>
      </c>
      <c r="S79" s="13">
        <v>38</v>
      </c>
      <c r="T79" s="13">
        <v>9</v>
      </c>
      <c r="U79" s="13">
        <v>2</v>
      </c>
      <c r="V79" s="13">
        <v>4</v>
      </c>
      <c r="W79" s="13">
        <v>16</v>
      </c>
      <c r="X79" s="13">
        <v>70</v>
      </c>
      <c r="Y79" s="13">
        <v>34</v>
      </c>
      <c r="Z79" s="13">
        <v>10</v>
      </c>
      <c r="AA79" s="13">
        <v>2</v>
      </c>
      <c r="AB79" s="13">
        <v>0</v>
      </c>
      <c r="AC79" s="13">
        <v>98</v>
      </c>
      <c r="AD79" s="13">
        <v>12</v>
      </c>
      <c r="AE79" s="13">
        <v>2</v>
      </c>
      <c r="AF79" s="13">
        <v>5</v>
      </c>
      <c r="AG79" s="13">
        <v>4</v>
      </c>
      <c r="AH79" s="13">
        <v>1</v>
      </c>
      <c r="AI79" s="13">
        <v>0</v>
      </c>
      <c r="AJ79" s="13">
        <v>0</v>
      </c>
      <c r="AK79" s="13">
        <v>1</v>
      </c>
      <c r="AL79" s="13">
        <v>20</v>
      </c>
      <c r="AM79" s="8"/>
    </row>
    <row r="80" spans="1:39" x14ac:dyDescent="0.2">
      <c r="A80" s="20"/>
      <c r="B80" s="20"/>
      <c r="C80" s="20"/>
      <c r="D80" s="14" t="s">
        <v>83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5" t="s">
        <v>153</v>
      </c>
      <c r="Q80" s="15" t="s">
        <v>141</v>
      </c>
      <c r="R80" s="15" t="s">
        <v>124</v>
      </c>
      <c r="S80" s="15" t="s">
        <v>141</v>
      </c>
      <c r="T80" s="14"/>
      <c r="U80" s="14"/>
      <c r="V80" s="14"/>
      <c r="W80" s="14"/>
      <c r="X80" s="15" t="s">
        <v>171</v>
      </c>
      <c r="Y80" s="15" t="s">
        <v>172</v>
      </c>
      <c r="Z80" s="14"/>
      <c r="AA80" s="14"/>
      <c r="AB80" s="14"/>
      <c r="AC80" s="15" t="s">
        <v>143</v>
      </c>
      <c r="AD80" s="14"/>
      <c r="AE80" s="14"/>
      <c r="AF80" s="14"/>
      <c r="AG80" s="14"/>
      <c r="AH80" s="14"/>
      <c r="AI80" s="14"/>
      <c r="AJ80" s="14"/>
      <c r="AK80" s="14"/>
      <c r="AL80" s="14"/>
      <c r="AM80" s="8"/>
    </row>
    <row r="81" spans="1:39" x14ac:dyDescent="0.2">
      <c r="A81" s="22"/>
      <c r="B81" s="22"/>
      <c r="C81" s="19" t="s">
        <v>128</v>
      </c>
      <c r="D81" s="12">
        <v>0.2975863198732</v>
      </c>
      <c r="E81" s="12">
        <v>0.32245644010460001</v>
      </c>
      <c r="F81" s="12">
        <v>0.31922461677500003</v>
      </c>
      <c r="G81" s="12">
        <v>0.24767192336759999</v>
      </c>
      <c r="H81" s="12">
        <v>0.29979619593970003</v>
      </c>
      <c r="I81" s="12">
        <v>0.2825114770339</v>
      </c>
      <c r="J81" s="12">
        <v>0.32940714991350001</v>
      </c>
      <c r="K81" s="12">
        <v>0.34987811671210001</v>
      </c>
      <c r="L81" s="12">
        <v>0.26723995733380002</v>
      </c>
      <c r="M81" s="12">
        <v>0.29462580551099998</v>
      </c>
      <c r="N81" s="12">
        <v>0.35197978625909998</v>
      </c>
      <c r="O81" s="12">
        <v>0.2655883418694</v>
      </c>
      <c r="P81" s="12">
        <v>0.26092886469990001</v>
      </c>
      <c r="Q81" s="12">
        <v>0.45145693885679988</v>
      </c>
      <c r="R81" s="12">
        <v>0.2030950237227</v>
      </c>
      <c r="S81" s="12">
        <v>0.25350016384649998</v>
      </c>
      <c r="T81" s="12">
        <v>0.28880607066809999</v>
      </c>
      <c r="U81" s="12">
        <v>0.59519463063040001</v>
      </c>
      <c r="V81" s="12">
        <v>0.30032638475360002</v>
      </c>
      <c r="W81" s="12">
        <v>0.1656371750158</v>
      </c>
      <c r="X81" s="12">
        <v>0.34124251475549999</v>
      </c>
      <c r="Y81" s="12">
        <v>0.3697718696001</v>
      </c>
      <c r="Z81" s="12">
        <v>0.39152428874720002</v>
      </c>
      <c r="AA81" s="12">
        <v>0.21567660276680001</v>
      </c>
      <c r="AB81" s="12">
        <v>0.37952017806999999</v>
      </c>
      <c r="AC81" s="12">
        <v>0.33336239713159999</v>
      </c>
      <c r="AD81" s="12">
        <v>0.29180557604559998</v>
      </c>
      <c r="AE81" s="12">
        <v>0.53336458464890002</v>
      </c>
      <c r="AF81" s="12">
        <v>0.13671801867979999</v>
      </c>
      <c r="AG81" s="12">
        <v>0.2407055693881</v>
      </c>
      <c r="AH81" s="12">
        <v>0.29731073201969999</v>
      </c>
      <c r="AI81" s="12">
        <v>0</v>
      </c>
      <c r="AJ81" s="12">
        <v>0.25126252864690002</v>
      </c>
      <c r="AK81" s="12">
        <v>0.43615229760640001</v>
      </c>
      <c r="AL81" s="12">
        <v>0.27808589721690002</v>
      </c>
      <c r="AM81" s="8"/>
    </row>
    <row r="82" spans="1:39" x14ac:dyDescent="0.2">
      <c r="A82" s="20"/>
      <c r="B82" s="20"/>
      <c r="C82" s="20"/>
      <c r="D82" s="13">
        <v>274</v>
      </c>
      <c r="E82" s="13">
        <v>67</v>
      </c>
      <c r="F82" s="13">
        <v>77</v>
      </c>
      <c r="G82" s="13">
        <v>57</v>
      </c>
      <c r="H82" s="13">
        <v>73</v>
      </c>
      <c r="I82" s="13">
        <v>25</v>
      </c>
      <c r="J82" s="13">
        <v>44</v>
      </c>
      <c r="K82" s="13">
        <v>42</v>
      </c>
      <c r="L82" s="13">
        <v>50</v>
      </c>
      <c r="M82" s="13">
        <v>90</v>
      </c>
      <c r="N82" s="13">
        <v>123</v>
      </c>
      <c r="O82" s="13">
        <v>138</v>
      </c>
      <c r="P82" s="13">
        <v>58</v>
      </c>
      <c r="Q82" s="13">
        <v>35</v>
      </c>
      <c r="R82" s="13">
        <v>30</v>
      </c>
      <c r="S82" s="13">
        <v>54</v>
      </c>
      <c r="T82" s="13">
        <v>41</v>
      </c>
      <c r="U82" s="13">
        <v>18</v>
      </c>
      <c r="V82" s="13">
        <v>38</v>
      </c>
      <c r="W82" s="13">
        <v>41</v>
      </c>
      <c r="X82" s="13">
        <v>77</v>
      </c>
      <c r="Y82" s="13">
        <v>53</v>
      </c>
      <c r="Z82" s="13">
        <v>69</v>
      </c>
      <c r="AA82" s="13">
        <v>16</v>
      </c>
      <c r="AB82" s="13">
        <v>5</v>
      </c>
      <c r="AC82" s="13">
        <v>121</v>
      </c>
      <c r="AD82" s="13">
        <v>32</v>
      </c>
      <c r="AE82" s="13">
        <v>9</v>
      </c>
      <c r="AF82" s="13">
        <v>8</v>
      </c>
      <c r="AG82" s="13">
        <v>14</v>
      </c>
      <c r="AH82" s="13">
        <v>4</v>
      </c>
      <c r="AI82" s="13">
        <v>0</v>
      </c>
      <c r="AJ82" s="13">
        <v>3</v>
      </c>
      <c r="AK82" s="13">
        <v>2</v>
      </c>
      <c r="AL82" s="13">
        <v>81</v>
      </c>
      <c r="AM82" s="8"/>
    </row>
    <row r="83" spans="1:39" x14ac:dyDescent="0.2">
      <c r="A83" s="20"/>
      <c r="B83" s="20"/>
      <c r="C83" s="20"/>
      <c r="D83" s="14" t="s">
        <v>83</v>
      </c>
      <c r="E83" s="14"/>
      <c r="F83" s="14"/>
      <c r="G83" s="14"/>
      <c r="H83" s="14"/>
      <c r="I83" s="14"/>
      <c r="J83" s="14"/>
      <c r="K83" s="14"/>
      <c r="L83" s="14"/>
      <c r="M83" s="14"/>
      <c r="N83" s="15" t="s">
        <v>95</v>
      </c>
      <c r="O83" s="14"/>
      <c r="P83" s="14"/>
      <c r="Q83" s="14"/>
      <c r="R83" s="14"/>
      <c r="S83" s="14"/>
      <c r="T83" s="14"/>
      <c r="U83" s="15" t="s">
        <v>151</v>
      </c>
      <c r="V83" s="14"/>
      <c r="W83" s="14"/>
      <c r="X83" s="15" t="s">
        <v>85</v>
      </c>
      <c r="Y83" s="15" t="s">
        <v>85</v>
      </c>
      <c r="Z83" s="15" t="s">
        <v>85</v>
      </c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8"/>
    </row>
    <row r="84" spans="1:39" x14ac:dyDescent="0.2">
      <c r="A84" s="22"/>
      <c r="B84" s="22"/>
      <c r="C84" s="19" t="s">
        <v>132</v>
      </c>
      <c r="D84" s="12">
        <v>0.2464303020268</v>
      </c>
      <c r="E84" s="12">
        <v>0.16267452886950001</v>
      </c>
      <c r="F84" s="12">
        <v>0.3077402317756</v>
      </c>
      <c r="G84" s="12">
        <v>0.2478467177532</v>
      </c>
      <c r="H84" s="12">
        <v>0.24520738282249999</v>
      </c>
      <c r="I84" s="12">
        <v>0.25236310486219998</v>
      </c>
      <c r="J84" s="12">
        <v>0.25163335878400001</v>
      </c>
      <c r="K84" s="12">
        <v>0.22945619487650001</v>
      </c>
      <c r="L84" s="12">
        <v>0.2579959729529</v>
      </c>
      <c r="M84" s="12">
        <v>0.25630010554630001</v>
      </c>
      <c r="N84" s="12">
        <v>0.23650619678650001</v>
      </c>
      <c r="O84" s="12">
        <v>0.25907409669129999</v>
      </c>
      <c r="P84" s="12">
        <v>0.22027036634780001</v>
      </c>
      <c r="Q84" s="12">
        <v>0.12957903989630001</v>
      </c>
      <c r="R84" s="12">
        <v>0.1223216003112</v>
      </c>
      <c r="S84" s="12">
        <v>0.22915157455089999</v>
      </c>
      <c r="T84" s="12">
        <v>0.36087136424589999</v>
      </c>
      <c r="U84" s="12">
        <v>0.30984119560110002</v>
      </c>
      <c r="V84" s="12">
        <v>0.42337839821939999</v>
      </c>
      <c r="W84" s="12">
        <v>0.25444986908779998</v>
      </c>
      <c r="X84" s="12">
        <v>0.13536937874390001</v>
      </c>
      <c r="Y84" s="12">
        <v>0.19908975221979999</v>
      </c>
      <c r="Z84" s="12">
        <v>0.39834611588379998</v>
      </c>
      <c r="AA84" s="12">
        <v>0.35464258572129997</v>
      </c>
      <c r="AB84" s="12">
        <v>0.34121750544660001</v>
      </c>
      <c r="AC84" s="12">
        <v>0.1440753266034</v>
      </c>
      <c r="AD84" s="12">
        <v>0.27379487074719999</v>
      </c>
      <c r="AE84" s="12">
        <v>0.18591480340050001</v>
      </c>
      <c r="AF84" s="12">
        <v>0.35485895427140002</v>
      </c>
      <c r="AG84" s="12">
        <v>0.25758436704830001</v>
      </c>
      <c r="AH84" s="12">
        <v>0.25270881386380001</v>
      </c>
      <c r="AI84" s="12">
        <v>0.77731186838620003</v>
      </c>
      <c r="AJ84" s="12">
        <v>0.65938528957980003</v>
      </c>
      <c r="AK84" s="12">
        <v>0</v>
      </c>
      <c r="AL84" s="12">
        <v>0.3311734554163</v>
      </c>
      <c r="AM84" s="8"/>
    </row>
    <row r="85" spans="1:39" x14ac:dyDescent="0.2">
      <c r="A85" s="20"/>
      <c r="B85" s="20"/>
      <c r="C85" s="20"/>
      <c r="D85" s="13">
        <v>234</v>
      </c>
      <c r="E85" s="13">
        <v>37</v>
      </c>
      <c r="F85" s="13">
        <v>77</v>
      </c>
      <c r="G85" s="13">
        <v>58</v>
      </c>
      <c r="H85" s="13">
        <v>62</v>
      </c>
      <c r="I85" s="13">
        <v>25</v>
      </c>
      <c r="J85" s="13">
        <v>31</v>
      </c>
      <c r="K85" s="13">
        <v>39</v>
      </c>
      <c r="L85" s="13">
        <v>56</v>
      </c>
      <c r="M85" s="13">
        <v>64</v>
      </c>
      <c r="N85" s="13">
        <v>88</v>
      </c>
      <c r="O85" s="13">
        <v>134</v>
      </c>
      <c r="P85" s="13">
        <v>51</v>
      </c>
      <c r="Q85" s="13">
        <v>19</v>
      </c>
      <c r="R85" s="13">
        <v>15</v>
      </c>
      <c r="S85" s="13">
        <v>44</v>
      </c>
      <c r="T85" s="13">
        <v>44</v>
      </c>
      <c r="U85" s="13">
        <v>10</v>
      </c>
      <c r="V85" s="13">
        <v>51</v>
      </c>
      <c r="W85" s="13">
        <v>52</v>
      </c>
      <c r="X85" s="13">
        <v>41</v>
      </c>
      <c r="Y85" s="13">
        <v>33</v>
      </c>
      <c r="Z85" s="13">
        <v>70</v>
      </c>
      <c r="AA85" s="13">
        <v>24</v>
      </c>
      <c r="AB85" s="13">
        <v>4</v>
      </c>
      <c r="AC85" s="13">
        <v>72</v>
      </c>
      <c r="AD85" s="13">
        <v>21</v>
      </c>
      <c r="AE85" s="13">
        <v>3</v>
      </c>
      <c r="AF85" s="13">
        <v>13</v>
      </c>
      <c r="AG85" s="13">
        <v>16</v>
      </c>
      <c r="AH85" s="13">
        <v>7</v>
      </c>
      <c r="AI85" s="13">
        <v>2</v>
      </c>
      <c r="AJ85" s="13">
        <v>8</v>
      </c>
      <c r="AK85" s="13">
        <v>0</v>
      </c>
      <c r="AL85" s="13">
        <v>92</v>
      </c>
      <c r="AM85" s="8"/>
    </row>
    <row r="86" spans="1:39" x14ac:dyDescent="0.2">
      <c r="A86" s="20"/>
      <c r="B86" s="20"/>
      <c r="C86" s="20"/>
      <c r="D86" s="14" t="s">
        <v>83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5" t="s">
        <v>146</v>
      </c>
      <c r="U86" s="14"/>
      <c r="V86" s="15" t="s">
        <v>173</v>
      </c>
      <c r="W86" s="14"/>
      <c r="X86" s="14"/>
      <c r="Y86" s="14"/>
      <c r="Z86" s="15" t="s">
        <v>173</v>
      </c>
      <c r="AA86" s="15" t="s">
        <v>95</v>
      </c>
      <c r="AB86" s="14"/>
      <c r="AC86" s="14"/>
      <c r="AD86" s="14"/>
      <c r="AE86" s="14"/>
      <c r="AF86" s="14"/>
      <c r="AG86" s="14"/>
      <c r="AH86" s="14"/>
      <c r="AI86" s="15" t="s">
        <v>85</v>
      </c>
      <c r="AJ86" s="15" t="s">
        <v>85</v>
      </c>
      <c r="AK86" s="14"/>
      <c r="AL86" s="15" t="s">
        <v>113</v>
      </c>
      <c r="AM86" s="8"/>
    </row>
    <row r="87" spans="1:39" x14ac:dyDescent="0.2">
      <c r="A87" s="22"/>
      <c r="B87" s="22"/>
      <c r="C87" s="19" t="s">
        <v>134</v>
      </c>
      <c r="D87" s="12">
        <v>0.26269308170130001</v>
      </c>
      <c r="E87" s="12">
        <v>0.2645478489932</v>
      </c>
      <c r="F87" s="12">
        <v>0.26519256334250002</v>
      </c>
      <c r="G87" s="12">
        <v>0.2813719994885</v>
      </c>
      <c r="H87" s="12">
        <v>0.24166048877349999</v>
      </c>
      <c r="I87" s="12">
        <v>0.19816766796730001</v>
      </c>
      <c r="J87" s="12">
        <v>0.21553772008790001</v>
      </c>
      <c r="K87" s="12">
        <v>0.25877175566249999</v>
      </c>
      <c r="L87" s="12">
        <v>0.31243216120779999</v>
      </c>
      <c r="M87" s="12">
        <v>0.29669121474940002</v>
      </c>
      <c r="N87" s="12">
        <v>0.22114662070480001</v>
      </c>
      <c r="O87" s="12">
        <v>0.2825442550574</v>
      </c>
      <c r="P87" s="12">
        <v>0.36837305378570001</v>
      </c>
      <c r="Q87" s="12">
        <v>0.1014785100884</v>
      </c>
      <c r="R87" s="12">
        <v>0.32838150315550002</v>
      </c>
      <c r="S87" s="12">
        <v>0.29484909050129998</v>
      </c>
      <c r="T87" s="12">
        <v>0.2204858439573</v>
      </c>
      <c r="U87" s="12">
        <v>1.4352753590270001E-2</v>
      </c>
      <c r="V87" s="12">
        <v>0.21289415219300001</v>
      </c>
      <c r="W87" s="12">
        <v>0.50199309405589998</v>
      </c>
      <c r="X87" s="12">
        <v>0.19818386192260001</v>
      </c>
      <c r="Y87" s="12">
        <v>0.13692799675299999</v>
      </c>
      <c r="Z87" s="12">
        <v>9.2337584151309993E-2</v>
      </c>
      <c r="AA87" s="12">
        <v>0.38623064405899998</v>
      </c>
      <c r="AB87" s="12">
        <v>0.1012934855416</v>
      </c>
      <c r="AC87" s="12">
        <v>0.20643849856599999</v>
      </c>
      <c r="AD87" s="12">
        <v>0.30186244782380001</v>
      </c>
      <c r="AE87" s="12">
        <v>0.1815467869323</v>
      </c>
      <c r="AF87" s="12">
        <v>0.39613148061859998</v>
      </c>
      <c r="AG87" s="12">
        <v>0.4201945537847</v>
      </c>
      <c r="AH87" s="12">
        <v>0.38519360970549998</v>
      </c>
      <c r="AI87" s="12">
        <v>0.22268813161379999</v>
      </c>
      <c r="AJ87" s="12">
        <v>6.2958741271649993E-2</v>
      </c>
      <c r="AK87" s="12">
        <v>0.25187488925290002</v>
      </c>
      <c r="AL87" s="12">
        <v>0.28967972926570001</v>
      </c>
      <c r="AM87" s="8"/>
    </row>
    <row r="88" spans="1:39" x14ac:dyDescent="0.2">
      <c r="A88" s="20"/>
      <c r="B88" s="20"/>
      <c r="C88" s="20"/>
      <c r="D88" s="13">
        <v>269</v>
      </c>
      <c r="E88" s="13">
        <v>58</v>
      </c>
      <c r="F88" s="13">
        <v>72</v>
      </c>
      <c r="G88" s="13">
        <v>69</v>
      </c>
      <c r="H88" s="13">
        <v>70</v>
      </c>
      <c r="I88" s="13">
        <v>19</v>
      </c>
      <c r="J88" s="13">
        <v>36</v>
      </c>
      <c r="K88" s="13">
        <v>35</v>
      </c>
      <c r="L88" s="13">
        <v>56</v>
      </c>
      <c r="M88" s="13">
        <v>90</v>
      </c>
      <c r="N88" s="13">
        <v>85</v>
      </c>
      <c r="O88" s="13">
        <v>159</v>
      </c>
      <c r="P88" s="13">
        <v>96</v>
      </c>
      <c r="Q88" s="13">
        <v>16</v>
      </c>
      <c r="R88" s="13">
        <v>49</v>
      </c>
      <c r="S88" s="13">
        <v>67</v>
      </c>
      <c r="T88" s="13">
        <v>12</v>
      </c>
      <c r="U88" s="13">
        <v>1</v>
      </c>
      <c r="V88" s="13">
        <v>28</v>
      </c>
      <c r="W88" s="13">
        <v>128</v>
      </c>
      <c r="X88" s="13">
        <v>58</v>
      </c>
      <c r="Y88" s="13">
        <v>25</v>
      </c>
      <c r="Z88" s="13">
        <v>13</v>
      </c>
      <c r="AA88" s="13">
        <v>24</v>
      </c>
      <c r="AB88" s="13">
        <v>2</v>
      </c>
      <c r="AC88" s="13">
        <v>92</v>
      </c>
      <c r="AD88" s="13">
        <v>36</v>
      </c>
      <c r="AE88" s="13">
        <v>4</v>
      </c>
      <c r="AF88" s="13">
        <v>17</v>
      </c>
      <c r="AG88" s="13">
        <v>23</v>
      </c>
      <c r="AH88" s="13">
        <v>7</v>
      </c>
      <c r="AI88" s="13">
        <v>2</v>
      </c>
      <c r="AJ88" s="13">
        <v>1</v>
      </c>
      <c r="AK88" s="13">
        <v>2</v>
      </c>
      <c r="AL88" s="13">
        <v>85</v>
      </c>
      <c r="AM88" s="8"/>
    </row>
    <row r="89" spans="1:39" x14ac:dyDescent="0.2">
      <c r="A89" s="20"/>
      <c r="B89" s="20"/>
      <c r="C89" s="20"/>
      <c r="D89" s="14" t="s">
        <v>83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5" t="s">
        <v>174</v>
      </c>
      <c r="Q89" s="14"/>
      <c r="R89" s="15" t="s">
        <v>175</v>
      </c>
      <c r="S89" s="15" t="s">
        <v>175</v>
      </c>
      <c r="T89" s="15" t="s">
        <v>144</v>
      </c>
      <c r="U89" s="14"/>
      <c r="V89" s="15" t="s">
        <v>144</v>
      </c>
      <c r="W89" s="15" t="s">
        <v>176</v>
      </c>
      <c r="X89" s="14"/>
      <c r="Y89" s="14"/>
      <c r="Z89" s="14"/>
      <c r="AA89" s="15" t="s">
        <v>177</v>
      </c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8"/>
    </row>
    <row r="90" spans="1:39" x14ac:dyDescent="0.2">
      <c r="A90" s="22"/>
      <c r="B90" s="22"/>
      <c r="C90" s="19" t="s">
        <v>137</v>
      </c>
      <c r="D90" s="12">
        <v>3.7910872242759998E-2</v>
      </c>
      <c r="E90" s="12">
        <v>8.1584456218420004E-2</v>
      </c>
      <c r="F90" s="12">
        <v>1.202504562322E-2</v>
      </c>
      <c r="G90" s="12">
        <v>3.5130401239409997E-2</v>
      </c>
      <c r="H90" s="12">
        <v>3.3846447460079997E-2</v>
      </c>
      <c r="I90" s="12">
        <v>7.8051497453799995E-2</v>
      </c>
      <c r="J90" s="12">
        <v>4.6509447497219997E-2</v>
      </c>
      <c r="K90" s="12">
        <v>1.9961943078189999E-2</v>
      </c>
      <c r="L90" s="12">
        <v>1.8754520440110001E-2</v>
      </c>
      <c r="M90" s="12">
        <v>1.309163878867E-2</v>
      </c>
      <c r="N90" s="12">
        <v>4.3591631362059999E-2</v>
      </c>
      <c r="O90" s="12">
        <v>3.1952699910250001E-2</v>
      </c>
      <c r="P90" s="12">
        <v>9.3537259543039989E-3</v>
      </c>
      <c r="Q90" s="12">
        <v>6.1853228097689998E-2</v>
      </c>
      <c r="R90" s="12">
        <v>5.7649578317759999E-2</v>
      </c>
      <c r="S90" s="12">
        <v>3.6978351893450001E-2</v>
      </c>
      <c r="T90" s="12">
        <v>5.502321935948E-2</v>
      </c>
      <c r="U90" s="12">
        <v>2.705178499775E-2</v>
      </c>
      <c r="V90" s="12">
        <v>4.1753134381269999E-2</v>
      </c>
      <c r="W90" s="12">
        <v>1.6850644047129999E-2</v>
      </c>
      <c r="X90" s="12">
        <v>5.1134603624240001E-2</v>
      </c>
      <c r="Y90" s="12">
        <v>1.0973741472749999E-2</v>
      </c>
      <c r="Z90" s="12">
        <v>6.1874342616219997E-2</v>
      </c>
      <c r="AA90" s="12">
        <v>1.8510405424619999E-2</v>
      </c>
      <c r="AB90" s="12">
        <v>0.17796883094179999</v>
      </c>
      <c r="AC90" s="12">
        <v>4.8902032316109997E-2</v>
      </c>
      <c r="AD90" s="12">
        <v>8.3839462296379993E-3</v>
      </c>
      <c r="AE90" s="12">
        <v>4.4681488348639997E-2</v>
      </c>
      <c r="AF90" s="12">
        <v>2.779887089155E-2</v>
      </c>
      <c r="AG90" s="12">
        <v>3.075647180514E-2</v>
      </c>
      <c r="AH90" s="12">
        <v>0</v>
      </c>
      <c r="AI90" s="12">
        <v>0</v>
      </c>
      <c r="AJ90" s="12">
        <v>2.6393440501700002E-2</v>
      </c>
      <c r="AK90" s="12">
        <v>0</v>
      </c>
      <c r="AL90" s="12">
        <v>3.964914064649E-2</v>
      </c>
      <c r="AM90" s="8"/>
    </row>
    <row r="91" spans="1:39" x14ac:dyDescent="0.2">
      <c r="A91" s="20"/>
      <c r="B91" s="20"/>
      <c r="C91" s="20"/>
      <c r="D91" s="13">
        <v>29</v>
      </c>
      <c r="E91" s="13">
        <v>10</v>
      </c>
      <c r="F91" s="13">
        <v>7</v>
      </c>
      <c r="G91" s="13">
        <v>4</v>
      </c>
      <c r="H91" s="13">
        <v>8</v>
      </c>
      <c r="I91" s="13">
        <v>5</v>
      </c>
      <c r="J91" s="13">
        <v>10</v>
      </c>
      <c r="K91" s="13">
        <v>4</v>
      </c>
      <c r="L91" s="13">
        <v>2</v>
      </c>
      <c r="M91" s="13">
        <v>5</v>
      </c>
      <c r="N91" s="13">
        <v>13</v>
      </c>
      <c r="O91" s="13">
        <v>13</v>
      </c>
      <c r="P91" s="13">
        <v>1</v>
      </c>
      <c r="Q91" s="13">
        <v>4</v>
      </c>
      <c r="R91" s="13">
        <v>4</v>
      </c>
      <c r="S91" s="13">
        <v>9</v>
      </c>
      <c r="T91" s="13">
        <v>2</v>
      </c>
      <c r="U91" s="13">
        <v>3</v>
      </c>
      <c r="V91" s="13">
        <v>6</v>
      </c>
      <c r="W91" s="13">
        <v>3</v>
      </c>
      <c r="X91" s="13">
        <v>7</v>
      </c>
      <c r="Y91" s="13">
        <v>3</v>
      </c>
      <c r="Z91" s="13">
        <v>9</v>
      </c>
      <c r="AA91" s="13">
        <v>2</v>
      </c>
      <c r="AB91" s="13">
        <v>2</v>
      </c>
      <c r="AC91" s="13">
        <v>8</v>
      </c>
      <c r="AD91" s="13">
        <v>1</v>
      </c>
      <c r="AE91" s="13">
        <v>1</v>
      </c>
      <c r="AF91" s="13">
        <v>2</v>
      </c>
      <c r="AG91" s="13">
        <v>3</v>
      </c>
      <c r="AH91" s="13">
        <v>0</v>
      </c>
      <c r="AI91" s="13">
        <v>0</v>
      </c>
      <c r="AJ91" s="13">
        <v>1</v>
      </c>
      <c r="AK91" s="13">
        <v>0</v>
      </c>
      <c r="AL91" s="13">
        <v>13</v>
      </c>
      <c r="AM91" s="8"/>
    </row>
    <row r="92" spans="1:39" x14ac:dyDescent="0.2">
      <c r="A92" s="20"/>
      <c r="B92" s="20"/>
      <c r="C92" s="20"/>
      <c r="D92" s="14" t="s">
        <v>83</v>
      </c>
      <c r="E92" s="15" t="s">
        <v>95</v>
      </c>
      <c r="F92" s="14"/>
      <c r="G92" s="14"/>
      <c r="H92" s="14"/>
      <c r="I92" s="15" t="s">
        <v>111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5" t="s">
        <v>151</v>
      </c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8"/>
    </row>
    <row r="93" spans="1:39" x14ac:dyDescent="0.2">
      <c r="A93" s="22"/>
      <c r="B93" s="22"/>
      <c r="C93" s="19" t="s">
        <v>29</v>
      </c>
      <c r="D93" s="12">
        <v>1</v>
      </c>
      <c r="E93" s="12">
        <v>1</v>
      </c>
      <c r="F93" s="12">
        <v>1</v>
      </c>
      <c r="G93" s="12">
        <v>1</v>
      </c>
      <c r="H93" s="12">
        <v>1</v>
      </c>
      <c r="I93" s="12">
        <v>1</v>
      </c>
      <c r="J93" s="12">
        <v>1</v>
      </c>
      <c r="K93" s="12">
        <v>1</v>
      </c>
      <c r="L93" s="12">
        <v>1</v>
      </c>
      <c r="M93" s="12">
        <v>1</v>
      </c>
      <c r="N93" s="12">
        <v>1</v>
      </c>
      <c r="O93" s="12">
        <v>1</v>
      </c>
      <c r="P93" s="12">
        <v>1</v>
      </c>
      <c r="Q93" s="12">
        <v>1</v>
      </c>
      <c r="R93" s="12">
        <v>1</v>
      </c>
      <c r="S93" s="12">
        <v>1</v>
      </c>
      <c r="T93" s="12">
        <v>1</v>
      </c>
      <c r="U93" s="12">
        <v>1</v>
      </c>
      <c r="V93" s="12">
        <v>1</v>
      </c>
      <c r="W93" s="12">
        <v>1</v>
      </c>
      <c r="X93" s="12">
        <v>1</v>
      </c>
      <c r="Y93" s="12">
        <v>1</v>
      </c>
      <c r="Z93" s="12">
        <v>1</v>
      </c>
      <c r="AA93" s="12">
        <v>1</v>
      </c>
      <c r="AB93" s="12">
        <v>1</v>
      </c>
      <c r="AC93" s="12">
        <v>1</v>
      </c>
      <c r="AD93" s="12">
        <v>1</v>
      </c>
      <c r="AE93" s="12">
        <v>1</v>
      </c>
      <c r="AF93" s="12">
        <v>1</v>
      </c>
      <c r="AG93" s="12">
        <v>1</v>
      </c>
      <c r="AH93" s="12">
        <v>1</v>
      </c>
      <c r="AI93" s="12">
        <v>1</v>
      </c>
      <c r="AJ93" s="12">
        <v>1</v>
      </c>
      <c r="AK93" s="12">
        <v>1</v>
      </c>
      <c r="AL93" s="12">
        <v>1</v>
      </c>
      <c r="AM93" s="8"/>
    </row>
    <row r="94" spans="1:39" x14ac:dyDescent="0.2">
      <c r="A94" s="20"/>
      <c r="B94" s="20"/>
      <c r="C94" s="20"/>
      <c r="D94" s="13">
        <v>949</v>
      </c>
      <c r="E94" s="13">
        <v>198</v>
      </c>
      <c r="F94" s="13">
        <v>269</v>
      </c>
      <c r="G94" s="13">
        <v>229</v>
      </c>
      <c r="H94" s="13">
        <v>253</v>
      </c>
      <c r="I94" s="13">
        <v>89</v>
      </c>
      <c r="J94" s="13">
        <v>141</v>
      </c>
      <c r="K94" s="13">
        <v>140</v>
      </c>
      <c r="L94" s="13">
        <v>193</v>
      </c>
      <c r="M94" s="13">
        <v>295</v>
      </c>
      <c r="N94" s="13">
        <v>374</v>
      </c>
      <c r="O94" s="13">
        <v>511</v>
      </c>
      <c r="P94" s="13">
        <v>244</v>
      </c>
      <c r="Q94" s="13">
        <v>100</v>
      </c>
      <c r="R94" s="13">
        <v>124</v>
      </c>
      <c r="S94" s="13">
        <v>212</v>
      </c>
      <c r="T94" s="13">
        <v>108</v>
      </c>
      <c r="U94" s="13">
        <v>34</v>
      </c>
      <c r="V94" s="13">
        <v>127</v>
      </c>
      <c r="W94" s="13">
        <v>240</v>
      </c>
      <c r="X94" s="13">
        <v>253</v>
      </c>
      <c r="Y94" s="13">
        <v>148</v>
      </c>
      <c r="Z94" s="13">
        <v>171</v>
      </c>
      <c r="AA94" s="13">
        <v>68</v>
      </c>
      <c r="AB94" s="13">
        <v>13</v>
      </c>
      <c r="AC94" s="13">
        <v>391</v>
      </c>
      <c r="AD94" s="13">
        <v>102</v>
      </c>
      <c r="AE94" s="13">
        <v>19</v>
      </c>
      <c r="AF94" s="13">
        <v>45</v>
      </c>
      <c r="AG94" s="13">
        <v>60</v>
      </c>
      <c r="AH94" s="13">
        <v>19</v>
      </c>
      <c r="AI94" s="13">
        <v>4</v>
      </c>
      <c r="AJ94" s="13">
        <v>13</v>
      </c>
      <c r="AK94" s="13">
        <v>5</v>
      </c>
      <c r="AL94" s="13">
        <v>291</v>
      </c>
      <c r="AM94" s="8"/>
    </row>
    <row r="95" spans="1:39" x14ac:dyDescent="0.2">
      <c r="A95" s="20"/>
      <c r="B95" s="20"/>
      <c r="C95" s="20"/>
      <c r="D95" s="14" t="s">
        <v>83</v>
      </c>
      <c r="E95" s="14" t="s">
        <v>83</v>
      </c>
      <c r="F95" s="14" t="s">
        <v>83</v>
      </c>
      <c r="G95" s="14" t="s">
        <v>83</v>
      </c>
      <c r="H95" s="14" t="s">
        <v>83</v>
      </c>
      <c r="I95" s="14" t="s">
        <v>83</v>
      </c>
      <c r="J95" s="14" t="s">
        <v>83</v>
      </c>
      <c r="K95" s="14" t="s">
        <v>83</v>
      </c>
      <c r="L95" s="14" t="s">
        <v>83</v>
      </c>
      <c r="M95" s="14" t="s">
        <v>83</v>
      </c>
      <c r="N95" s="14" t="s">
        <v>83</v>
      </c>
      <c r="O95" s="14" t="s">
        <v>83</v>
      </c>
      <c r="P95" s="14" t="s">
        <v>83</v>
      </c>
      <c r="Q95" s="14" t="s">
        <v>83</v>
      </c>
      <c r="R95" s="14" t="s">
        <v>83</v>
      </c>
      <c r="S95" s="14" t="s">
        <v>83</v>
      </c>
      <c r="T95" s="14" t="s">
        <v>83</v>
      </c>
      <c r="U95" s="14" t="s">
        <v>83</v>
      </c>
      <c r="V95" s="14" t="s">
        <v>83</v>
      </c>
      <c r="W95" s="14" t="s">
        <v>83</v>
      </c>
      <c r="X95" s="14" t="s">
        <v>83</v>
      </c>
      <c r="Y95" s="14" t="s">
        <v>83</v>
      </c>
      <c r="Z95" s="14" t="s">
        <v>83</v>
      </c>
      <c r="AA95" s="14" t="s">
        <v>83</v>
      </c>
      <c r="AB95" s="14" t="s">
        <v>83</v>
      </c>
      <c r="AC95" s="14" t="s">
        <v>83</v>
      </c>
      <c r="AD95" s="14" t="s">
        <v>83</v>
      </c>
      <c r="AE95" s="14" t="s">
        <v>83</v>
      </c>
      <c r="AF95" s="14" t="s">
        <v>83</v>
      </c>
      <c r="AG95" s="14" t="s">
        <v>83</v>
      </c>
      <c r="AH95" s="14" t="s">
        <v>83</v>
      </c>
      <c r="AI95" s="14" t="s">
        <v>83</v>
      </c>
      <c r="AJ95" s="14" t="s">
        <v>83</v>
      </c>
      <c r="AK95" s="14" t="s">
        <v>83</v>
      </c>
      <c r="AL95" s="14" t="s">
        <v>83</v>
      </c>
      <c r="AM95" s="8"/>
    </row>
    <row r="96" spans="1:39" x14ac:dyDescent="0.2">
      <c r="A96" s="22"/>
      <c r="B96" s="19" t="s">
        <v>178</v>
      </c>
      <c r="C96" s="19" t="s">
        <v>122</v>
      </c>
      <c r="D96" s="12">
        <v>0.1031696859993</v>
      </c>
      <c r="E96" s="12">
        <v>0.1031696859993</v>
      </c>
      <c r="F96" s="12"/>
      <c r="G96" s="12"/>
      <c r="H96" s="12"/>
      <c r="I96" s="12">
        <v>0</v>
      </c>
      <c r="J96" s="12">
        <v>6.9879162430030006E-2</v>
      </c>
      <c r="K96" s="12">
        <v>0.26582877069209998</v>
      </c>
      <c r="L96" s="12">
        <v>0.1187561204503</v>
      </c>
      <c r="M96" s="12">
        <v>0.13052536964139999</v>
      </c>
      <c r="N96" s="12">
        <v>9.1757867433290008E-2</v>
      </c>
      <c r="O96" s="12">
        <v>0.1183043346656</v>
      </c>
      <c r="P96" s="12">
        <v>0.2695605429363</v>
      </c>
      <c r="Q96" s="12">
        <v>0.14462902972149999</v>
      </c>
      <c r="R96" s="12">
        <v>7.1343755254890007E-2</v>
      </c>
      <c r="S96" s="12">
        <v>2.6669578337569999E-2</v>
      </c>
      <c r="T96" s="12">
        <v>0</v>
      </c>
      <c r="U96" s="12">
        <v>3.6454220660689998E-2</v>
      </c>
      <c r="V96" s="12">
        <v>0</v>
      </c>
      <c r="W96" s="12">
        <v>0.2467312544161</v>
      </c>
      <c r="X96" s="12">
        <v>0.12628242775099999</v>
      </c>
      <c r="Y96" s="12">
        <v>5.9642608423930002E-2</v>
      </c>
      <c r="Z96" s="12">
        <v>1.090966029604E-2</v>
      </c>
      <c r="AA96" s="12">
        <v>0</v>
      </c>
      <c r="AB96" s="12">
        <v>0</v>
      </c>
      <c r="AC96" s="12">
        <v>0.16399603163650001</v>
      </c>
      <c r="AD96" s="12">
        <v>1.8011485354190001E-2</v>
      </c>
      <c r="AE96" s="12">
        <v>0.33106001040330002</v>
      </c>
      <c r="AF96" s="12">
        <v>9.8604734785969997E-2</v>
      </c>
      <c r="AG96" s="12">
        <v>8.6412056919839997E-2</v>
      </c>
      <c r="AH96" s="12">
        <v>0</v>
      </c>
      <c r="AI96" s="12">
        <v>0</v>
      </c>
      <c r="AJ96" s="12">
        <v>0</v>
      </c>
      <c r="AK96" s="12">
        <v>0</v>
      </c>
      <c r="AL96" s="12">
        <v>4.9315602709469997E-2</v>
      </c>
      <c r="AM96" s="8"/>
    </row>
    <row r="97" spans="1:39" x14ac:dyDescent="0.2">
      <c r="A97" s="20"/>
      <c r="B97" s="20"/>
      <c r="C97" s="20"/>
      <c r="D97" s="13">
        <v>25</v>
      </c>
      <c r="E97" s="13">
        <v>25</v>
      </c>
      <c r="F97" s="13">
        <v>0</v>
      </c>
      <c r="G97" s="13">
        <v>0</v>
      </c>
      <c r="H97" s="13">
        <v>0</v>
      </c>
      <c r="I97" s="13">
        <v>0</v>
      </c>
      <c r="J97" s="13">
        <v>3</v>
      </c>
      <c r="K97" s="13">
        <v>9</v>
      </c>
      <c r="L97" s="13">
        <v>4</v>
      </c>
      <c r="M97" s="13">
        <v>8</v>
      </c>
      <c r="N97" s="13">
        <v>6</v>
      </c>
      <c r="O97" s="13">
        <v>19</v>
      </c>
      <c r="P97" s="13">
        <v>14</v>
      </c>
      <c r="Q97" s="13">
        <v>3</v>
      </c>
      <c r="R97" s="13">
        <v>5</v>
      </c>
      <c r="S97" s="13">
        <v>2</v>
      </c>
      <c r="T97" s="13">
        <v>0</v>
      </c>
      <c r="U97" s="13">
        <v>1</v>
      </c>
      <c r="V97" s="13">
        <v>0</v>
      </c>
      <c r="W97" s="13">
        <v>13</v>
      </c>
      <c r="X97" s="13">
        <v>8</v>
      </c>
      <c r="Y97" s="13">
        <v>3</v>
      </c>
      <c r="Z97" s="13">
        <v>1</v>
      </c>
      <c r="AA97" s="13">
        <v>0</v>
      </c>
      <c r="AB97" s="13">
        <v>0</v>
      </c>
      <c r="AC97" s="13">
        <v>16</v>
      </c>
      <c r="AD97" s="13">
        <v>1</v>
      </c>
      <c r="AE97" s="13">
        <v>1</v>
      </c>
      <c r="AF97" s="13">
        <v>2</v>
      </c>
      <c r="AG97" s="13">
        <v>1</v>
      </c>
      <c r="AH97" s="13">
        <v>0</v>
      </c>
      <c r="AI97" s="13">
        <v>0</v>
      </c>
      <c r="AJ97" s="13">
        <v>0</v>
      </c>
      <c r="AK97" s="13">
        <v>0</v>
      </c>
      <c r="AL97" s="13">
        <v>4</v>
      </c>
      <c r="AM97" s="8"/>
    </row>
    <row r="98" spans="1:39" x14ac:dyDescent="0.2">
      <c r="A98" s="20"/>
      <c r="B98" s="20"/>
      <c r="C98" s="20"/>
      <c r="D98" s="14" t="s">
        <v>83</v>
      </c>
      <c r="E98" s="14" t="s">
        <v>83</v>
      </c>
      <c r="F98" s="14" t="s">
        <v>83</v>
      </c>
      <c r="G98" s="14" t="s">
        <v>83</v>
      </c>
      <c r="H98" s="14" t="s">
        <v>83</v>
      </c>
      <c r="I98" s="14"/>
      <c r="J98" s="14"/>
      <c r="K98" s="14"/>
      <c r="L98" s="14"/>
      <c r="M98" s="14"/>
      <c r="N98" s="14"/>
      <c r="O98" s="14"/>
      <c r="P98" s="15" t="s">
        <v>91</v>
      </c>
      <c r="Q98" s="14"/>
      <c r="R98" s="14"/>
      <c r="S98" s="14"/>
      <c r="T98" s="14"/>
      <c r="U98" s="14"/>
      <c r="V98" s="14"/>
      <c r="W98" s="15" t="s">
        <v>94</v>
      </c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 t="s">
        <v>83</v>
      </c>
      <c r="AJ98" s="14"/>
      <c r="AK98" s="14"/>
      <c r="AL98" s="14"/>
      <c r="AM98" s="8"/>
    </row>
    <row r="99" spans="1:39" x14ac:dyDescent="0.2">
      <c r="A99" s="22"/>
      <c r="B99" s="22"/>
      <c r="C99" s="19" t="s">
        <v>128</v>
      </c>
      <c r="D99" s="12">
        <v>0.23772359810349999</v>
      </c>
      <c r="E99" s="12">
        <v>0.23772359810349999</v>
      </c>
      <c r="F99" s="12"/>
      <c r="G99" s="12"/>
      <c r="H99" s="12"/>
      <c r="I99" s="12">
        <v>0.22422629604399999</v>
      </c>
      <c r="J99" s="12">
        <v>0.20062124348240001</v>
      </c>
      <c r="K99" s="12">
        <v>0.22258615848319999</v>
      </c>
      <c r="L99" s="12">
        <v>0.39170900548510001</v>
      </c>
      <c r="M99" s="12">
        <v>0.19959688982160001</v>
      </c>
      <c r="N99" s="12">
        <v>0.1764085127253</v>
      </c>
      <c r="O99" s="12">
        <v>0.2793134326219</v>
      </c>
      <c r="P99" s="12">
        <v>0.40584669779240001</v>
      </c>
      <c r="Q99" s="12">
        <v>0.26000253330279999</v>
      </c>
      <c r="R99" s="12">
        <v>0.44591867882800001</v>
      </c>
      <c r="S99" s="12">
        <v>0.12802668645090001</v>
      </c>
      <c r="T99" s="12">
        <v>0</v>
      </c>
      <c r="U99" s="12">
        <v>0</v>
      </c>
      <c r="V99" s="12">
        <v>4.035700424929E-2</v>
      </c>
      <c r="W99" s="12">
        <v>0.53120785628739997</v>
      </c>
      <c r="X99" s="12">
        <v>0.37389526011000002</v>
      </c>
      <c r="Y99" s="12">
        <v>4.193533655178E-2</v>
      </c>
      <c r="Z99" s="12">
        <v>2.1664357800470001E-2</v>
      </c>
      <c r="AA99" s="12">
        <v>0</v>
      </c>
      <c r="AB99" s="12">
        <v>0</v>
      </c>
      <c r="AC99" s="12">
        <v>0.3156762855529</v>
      </c>
      <c r="AD99" s="12">
        <v>0.37557210003120001</v>
      </c>
      <c r="AE99" s="12">
        <v>0</v>
      </c>
      <c r="AF99" s="12">
        <v>0.28981228024880001</v>
      </c>
      <c r="AG99" s="12">
        <v>0.2090680263477</v>
      </c>
      <c r="AH99" s="12">
        <v>0.11165130577769999</v>
      </c>
      <c r="AI99" s="12">
        <v>0</v>
      </c>
      <c r="AJ99" s="12">
        <v>0</v>
      </c>
      <c r="AK99" s="12">
        <v>0</v>
      </c>
      <c r="AL99" s="12">
        <v>7.7810592913739998E-2</v>
      </c>
      <c r="AM99" s="8"/>
    </row>
    <row r="100" spans="1:39" x14ac:dyDescent="0.2">
      <c r="A100" s="20"/>
      <c r="B100" s="20"/>
      <c r="C100" s="20"/>
      <c r="D100" s="13">
        <v>58</v>
      </c>
      <c r="E100" s="13">
        <v>58</v>
      </c>
      <c r="F100" s="13">
        <v>0</v>
      </c>
      <c r="G100" s="13">
        <v>0</v>
      </c>
      <c r="H100" s="13">
        <v>0</v>
      </c>
      <c r="I100" s="13">
        <v>3</v>
      </c>
      <c r="J100" s="13">
        <v>8</v>
      </c>
      <c r="K100" s="13">
        <v>10</v>
      </c>
      <c r="L100" s="13">
        <v>13</v>
      </c>
      <c r="M100" s="13">
        <v>22</v>
      </c>
      <c r="N100" s="13">
        <v>18</v>
      </c>
      <c r="O100" s="13">
        <v>38</v>
      </c>
      <c r="P100" s="13">
        <v>26</v>
      </c>
      <c r="Q100" s="13">
        <v>8</v>
      </c>
      <c r="R100" s="13">
        <v>17</v>
      </c>
      <c r="S100" s="13">
        <v>6</v>
      </c>
      <c r="T100" s="13">
        <v>0</v>
      </c>
      <c r="U100" s="13">
        <v>0</v>
      </c>
      <c r="V100" s="13">
        <v>1</v>
      </c>
      <c r="W100" s="13">
        <v>27</v>
      </c>
      <c r="X100" s="13">
        <v>25</v>
      </c>
      <c r="Y100" s="13">
        <v>3</v>
      </c>
      <c r="Z100" s="13">
        <v>2</v>
      </c>
      <c r="AA100" s="13">
        <v>0</v>
      </c>
      <c r="AB100" s="13">
        <v>0</v>
      </c>
      <c r="AC100" s="13">
        <v>31</v>
      </c>
      <c r="AD100" s="13">
        <v>11</v>
      </c>
      <c r="AE100" s="13">
        <v>0</v>
      </c>
      <c r="AF100" s="13">
        <v>3</v>
      </c>
      <c r="AG100" s="13">
        <v>5</v>
      </c>
      <c r="AH100" s="13">
        <v>1</v>
      </c>
      <c r="AI100" s="13">
        <v>0</v>
      </c>
      <c r="AJ100" s="13">
        <v>0</v>
      </c>
      <c r="AK100" s="13">
        <v>0</v>
      </c>
      <c r="AL100" s="13">
        <v>7</v>
      </c>
      <c r="AM100" s="8"/>
    </row>
    <row r="101" spans="1:39" x14ac:dyDescent="0.2">
      <c r="A101" s="20"/>
      <c r="B101" s="20"/>
      <c r="C101" s="20"/>
      <c r="D101" s="14" t="s">
        <v>83</v>
      </c>
      <c r="E101" s="14" t="s">
        <v>83</v>
      </c>
      <c r="F101" s="14" t="s">
        <v>83</v>
      </c>
      <c r="G101" s="14" t="s">
        <v>83</v>
      </c>
      <c r="H101" s="14" t="s">
        <v>83</v>
      </c>
      <c r="I101" s="14"/>
      <c r="J101" s="14"/>
      <c r="K101" s="14"/>
      <c r="L101" s="14"/>
      <c r="M101" s="14"/>
      <c r="N101" s="14"/>
      <c r="O101" s="14"/>
      <c r="P101" s="15" t="s">
        <v>153</v>
      </c>
      <c r="Q101" s="14"/>
      <c r="R101" s="15" t="s">
        <v>153</v>
      </c>
      <c r="S101" s="14"/>
      <c r="T101" s="14"/>
      <c r="U101" s="14"/>
      <c r="V101" s="14"/>
      <c r="W101" s="15" t="s">
        <v>179</v>
      </c>
      <c r="X101" s="15" t="s">
        <v>180</v>
      </c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 t="s">
        <v>83</v>
      </c>
      <c r="AJ101" s="14"/>
      <c r="AK101" s="14"/>
      <c r="AL101" s="14"/>
      <c r="AM101" s="8"/>
    </row>
    <row r="102" spans="1:39" x14ac:dyDescent="0.2">
      <c r="A102" s="22"/>
      <c r="B102" s="22"/>
      <c r="C102" s="19" t="s">
        <v>132</v>
      </c>
      <c r="D102" s="12">
        <v>0.1717732744653</v>
      </c>
      <c r="E102" s="12">
        <v>0.1717732744653</v>
      </c>
      <c r="F102" s="12"/>
      <c r="G102" s="12"/>
      <c r="H102" s="12"/>
      <c r="I102" s="12">
        <v>0.25839786875370002</v>
      </c>
      <c r="J102" s="12">
        <v>8.9990450190830004E-2</v>
      </c>
      <c r="K102" s="12">
        <v>0.22924647221700001</v>
      </c>
      <c r="L102" s="12">
        <v>0.14363536415930001</v>
      </c>
      <c r="M102" s="12">
        <v>0.14620044389100001</v>
      </c>
      <c r="N102" s="12">
        <v>0.13365413973740001</v>
      </c>
      <c r="O102" s="12">
        <v>0.20206059706919999</v>
      </c>
      <c r="P102" s="12">
        <v>0.1234084641808</v>
      </c>
      <c r="Q102" s="12">
        <v>0.13667221285780001</v>
      </c>
      <c r="R102" s="12">
        <v>0.3202414368248</v>
      </c>
      <c r="S102" s="12">
        <v>0.12799999204330001</v>
      </c>
      <c r="T102" s="12">
        <v>0.2260616734684</v>
      </c>
      <c r="U102" s="12">
        <v>4.8755227244960002E-2</v>
      </c>
      <c r="V102" s="12">
        <v>4.8746315703919997E-2</v>
      </c>
      <c r="W102" s="12">
        <v>6.7409879346810003E-2</v>
      </c>
      <c r="X102" s="12">
        <v>0.13796145425279999</v>
      </c>
      <c r="Y102" s="12">
        <v>0.4399191976281</v>
      </c>
      <c r="Z102" s="12">
        <v>0.13264404594420001</v>
      </c>
      <c r="AA102" s="12">
        <v>3.5860712427110003E-2</v>
      </c>
      <c r="AB102" s="12">
        <v>0</v>
      </c>
      <c r="AC102" s="12">
        <v>0.2255500731224</v>
      </c>
      <c r="AD102" s="12">
        <v>7.2945520085219998E-2</v>
      </c>
      <c r="AE102" s="12">
        <v>0.4693908432949</v>
      </c>
      <c r="AF102" s="12">
        <v>0.24381003412739999</v>
      </c>
      <c r="AG102" s="12">
        <v>0.2494838733219</v>
      </c>
      <c r="AH102" s="12">
        <v>0.39427960920260002</v>
      </c>
      <c r="AI102" s="12">
        <v>0</v>
      </c>
      <c r="AJ102" s="12">
        <v>0</v>
      </c>
      <c r="AK102" s="12">
        <v>0.51264288175570005</v>
      </c>
      <c r="AL102" s="12">
        <v>7.2084927122469999E-2</v>
      </c>
      <c r="AM102" s="8"/>
    </row>
    <row r="103" spans="1:39" x14ac:dyDescent="0.2">
      <c r="A103" s="20"/>
      <c r="B103" s="20"/>
      <c r="C103" s="20"/>
      <c r="D103" s="13">
        <v>34</v>
      </c>
      <c r="E103" s="13">
        <v>34</v>
      </c>
      <c r="F103" s="13">
        <v>0</v>
      </c>
      <c r="G103" s="13">
        <v>0</v>
      </c>
      <c r="H103" s="13">
        <v>0</v>
      </c>
      <c r="I103" s="13">
        <v>3</v>
      </c>
      <c r="J103" s="13">
        <v>4</v>
      </c>
      <c r="K103" s="13">
        <v>8</v>
      </c>
      <c r="L103" s="13">
        <v>8</v>
      </c>
      <c r="M103" s="13">
        <v>9</v>
      </c>
      <c r="N103" s="13">
        <v>12</v>
      </c>
      <c r="O103" s="13">
        <v>21</v>
      </c>
      <c r="P103" s="13">
        <v>5</v>
      </c>
      <c r="Q103" s="13">
        <v>4</v>
      </c>
      <c r="R103" s="13">
        <v>5</v>
      </c>
      <c r="S103" s="13">
        <v>7</v>
      </c>
      <c r="T103" s="13">
        <v>11</v>
      </c>
      <c r="U103" s="13">
        <v>1</v>
      </c>
      <c r="V103" s="13">
        <v>1</v>
      </c>
      <c r="W103" s="13">
        <v>6</v>
      </c>
      <c r="X103" s="13">
        <v>7</v>
      </c>
      <c r="Y103" s="13">
        <v>10</v>
      </c>
      <c r="Z103" s="13">
        <v>9</v>
      </c>
      <c r="AA103" s="13">
        <v>1</v>
      </c>
      <c r="AB103" s="13">
        <v>0</v>
      </c>
      <c r="AC103" s="13">
        <v>15</v>
      </c>
      <c r="AD103" s="13">
        <v>2</v>
      </c>
      <c r="AE103" s="13">
        <v>1</v>
      </c>
      <c r="AF103" s="13">
        <v>4</v>
      </c>
      <c r="AG103" s="13">
        <v>3</v>
      </c>
      <c r="AH103" s="13">
        <v>2</v>
      </c>
      <c r="AI103" s="13">
        <v>0</v>
      </c>
      <c r="AJ103" s="13">
        <v>0</v>
      </c>
      <c r="AK103" s="13">
        <v>1</v>
      </c>
      <c r="AL103" s="13">
        <v>6</v>
      </c>
      <c r="AM103" s="8"/>
    </row>
    <row r="104" spans="1:39" x14ac:dyDescent="0.2">
      <c r="A104" s="20"/>
      <c r="B104" s="20"/>
      <c r="C104" s="20"/>
      <c r="D104" s="14" t="s">
        <v>83</v>
      </c>
      <c r="E104" s="14" t="s">
        <v>83</v>
      </c>
      <c r="F104" s="14" t="s">
        <v>83</v>
      </c>
      <c r="G104" s="14" t="s">
        <v>83</v>
      </c>
      <c r="H104" s="14" t="s">
        <v>83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5" t="s">
        <v>181</v>
      </c>
      <c r="Z104" s="14"/>
      <c r="AA104" s="14"/>
      <c r="AB104" s="14"/>
      <c r="AC104" s="14"/>
      <c r="AD104" s="14"/>
      <c r="AE104" s="14"/>
      <c r="AF104" s="14"/>
      <c r="AG104" s="14"/>
      <c r="AH104" s="14"/>
      <c r="AI104" s="14" t="s">
        <v>83</v>
      </c>
      <c r="AJ104" s="14"/>
      <c r="AK104" s="14"/>
      <c r="AL104" s="14"/>
      <c r="AM104" s="8"/>
    </row>
    <row r="105" spans="1:39" x14ac:dyDescent="0.2">
      <c r="A105" s="22"/>
      <c r="B105" s="22"/>
      <c r="C105" s="19" t="s">
        <v>134</v>
      </c>
      <c r="D105" s="12">
        <v>0.30043375890439999</v>
      </c>
      <c r="E105" s="12">
        <v>0.30043375890439999</v>
      </c>
      <c r="F105" s="12"/>
      <c r="G105" s="12"/>
      <c r="H105" s="12"/>
      <c r="I105" s="12">
        <v>9.977697652018E-2</v>
      </c>
      <c r="J105" s="12">
        <v>0.50225215518599997</v>
      </c>
      <c r="K105" s="12">
        <v>0.17080904493640001</v>
      </c>
      <c r="L105" s="12">
        <v>0.27826594328999998</v>
      </c>
      <c r="M105" s="12">
        <v>0.42059805699809999</v>
      </c>
      <c r="N105" s="12">
        <v>0.31741920444650001</v>
      </c>
      <c r="O105" s="12">
        <v>0.28909920212009999</v>
      </c>
      <c r="P105" s="12">
        <v>1.9680181019360001E-2</v>
      </c>
      <c r="Q105" s="12">
        <v>0.1582335239356</v>
      </c>
      <c r="R105" s="12">
        <v>5.6709890187789998E-2</v>
      </c>
      <c r="S105" s="12">
        <v>0.48133611205620003</v>
      </c>
      <c r="T105" s="12">
        <v>0.61920744762430002</v>
      </c>
      <c r="U105" s="12">
        <v>0.63992182489009997</v>
      </c>
      <c r="V105" s="12">
        <v>0.77124428757070007</v>
      </c>
      <c r="W105" s="12">
        <v>2.2469974949009999E-2</v>
      </c>
      <c r="X105" s="12">
        <v>8.4576084133180005E-2</v>
      </c>
      <c r="Y105" s="12">
        <v>0.40117920629960002</v>
      </c>
      <c r="Z105" s="12">
        <v>0.56937270671119999</v>
      </c>
      <c r="AA105" s="12">
        <v>0.96413928757289991</v>
      </c>
      <c r="AB105" s="12">
        <v>0</v>
      </c>
      <c r="AC105" s="12">
        <v>0.1050492721683</v>
      </c>
      <c r="AD105" s="12">
        <v>0.31722851235229999</v>
      </c>
      <c r="AE105" s="12">
        <v>0</v>
      </c>
      <c r="AF105" s="12">
        <v>0.2099720843739</v>
      </c>
      <c r="AG105" s="12">
        <v>0.37337813388840002</v>
      </c>
      <c r="AH105" s="12">
        <v>0.1348610954018</v>
      </c>
      <c r="AI105" s="12">
        <v>1</v>
      </c>
      <c r="AJ105" s="12">
        <v>1</v>
      </c>
      <c r="AK105" s="12">
        <v>0.4873571182443</v>
      </c>
      <c r="AL105" s="12">
        <v>0.60084121407339997</v>
      </c>
      <c r="AM105" s="8"/>
    </row>
    <row r="106" spans="1:39" x14ac:dyDescent="0.2">
      <c r="A106" s="20"/>
      <c r="B106" s="20"/>
      <c r="C106" s="20"/>
      <c r="D106" s="13">
        <v>58</v>
      </c>
      <c r="E106" s="13">
        <v>58</v>
      </c>
      <c r="F106" s="13">
        <v>0</v>
      </c>
      <c r="G106" s="13">
        <v>0</v>
      </c>
      <c r="H106" s="13">
        <v>0</v>
      </c>
      <c r="I106" s="13">
        <v>1</v>
      </c>
      <c r="J106" s="13">
        <v>8</v>
      </c>
      <c r="K106" s="13">
        <v>7</v>
      </c>
      <c r="L106" s="13">
        <v>15</v>
      </c>
      <c r="M106" s="13">
        <v>21</v>
      </c>
      <c r="N106" s="13">
        <v>32</v>
      </c>
      <c r="O106" s="13">
        <v>24</v>
      </c>
      <c r="P106" s="13">
        <v>1</v>
      </c>
      <c r="Q106" s="13">
        <v>2</v>
      </c>
      <c r="R106" s="13">
        <v>4</v>
      </c>
      <c r="S106" s="13">
        <v>17</v>
      </c>
      <c r="T106" s="13">
        <v>15</v>
      </c>
      <c r="U106" s="13">
        <v>6</v>
      </c>
      <c r="V106" s="13">
        <v>13</v>
      </c>
      <c r="W106" s="13">
        <v>1</v>
      </c>
      <c r="X106" s="13">
        <v>7</v>
      </c>
      <c r="Y106" s="13">
        <v>14</v>
      </c>
      <c r="Z106" s="13">
        <v>23</v>
      </c>
      <c r="AA106" s="13">
        <v>11</v>
      </c>
      <c r="AB106" s="13">
        <v>0</v>
      </c>
      <c r="AC106" s="13">
        <v>5</v>
      </c>
      <c r="AD106" s="13">
        <v>9</v>
      </c>
      <c r="AE106" s="13">
        <v>0</v>
      </c>
      <c r="AF106" s="13">
        <v>3</v>
      </c>
      <c r="AG106" s="13">
        <v>6</v>
      </c>
      <c r="AH106" s="13">
        <v>1</v>
      </c>
      <c r="AI106" s="13">
        <v>1</v>
      </c>
      <c r="AJ106" s="13">
        <v>4</v>
      </c>
      <c r="AK106" s="13">
        <v>1</v>
      </c>
      <c r="AL106" s="13">
        <v>28</v>
      </c>
      <c r="AM106" s="8"/>
    </row>
    <row r="107" spans="1:39" x14ac:dyDescent="0.2">
      <c r="A107" s="20"/>
      <c r="B107" s="20"/>
      <c r="C107" s="20"/>
      <c r="D107" s="14" t="s">
        <v>83</v>
      </c>
      <c r="E107" s="14" t="s">
        <v>83</v>
      </c>
      <c r="F107" s="14" t="s">
        <v>83</v>
      </c>
      <c r="G107" s="14" t="s">
        <v>83</v>
      </c>
      <c r="H107" s="14" t="s">
        <v>83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5" t="s">
        <v>167</v>
      </c>
      <c r="T107" s="15" t="s">
        <v>167</v>
      </c>
      <c r="U107" s="15" t="s">
        <v>96</v>
      </c>
      <c r="V107" s="15" t="s">
        <v>167</v>
      </c>
      <c r="W107" s="14"/>
      <c r="X107" s="14"/>
      <c r="Y107" s="15" t="s">
        <v>182</v>
      </c>
      <c r="Z107" s="15" t="s">
        <v>100</v>
      </c>
      <c r="AA107" s="15" t="s">
        <v>183</v>
      </c>
      <c r="AB107" s="14"/>
      <c r="AC107" s="14"/>
      <c r="AD107" s="14"/>
      <c r="AE107" s="14"/>
      <c r="AF107" s="14"/>
      <c r="AG107" s="14"/>
      <c r="AH107" s="14"/>
      <c r="AI107" s="14" t="s">
        <v>83</v>
      </c>
      <c r="AJ107" s="15" t="s">
        <v>184</v>
      </c>
      <c r="AK107" s="14"/>
      <c r="AL107" s="15" t="s">
        <v>85</v>
      </c>
      <c r="AM107" s="8"/>
    </row>
    <row r="108" spans="1:39" x14ac:dyDescent="0.2">
      <c r="A108" s="22"/>
      <c r="B108" s="22"/>
      <c r="C108" s="19" t="s">
        <v>137</v>
      </c>
      <c r="D108" s="12">
        <v>0.1868996825275</v>
      </c>
      <c r="E108" s="12">
        <v>0.1868996825275</v>
      </c>
      <c r="F108" s="12"/>
      <c r="G108" s="12"/>
      <c r="H108" s="12"/>
      <c r="I108" s="12">
        <v>0.4175988586821</v>
      </c>
      <c r="J108" s="12">
        <v>0.1372569887107</v>
      </c>
      <c r="K108" s="12">
        <v>0.11152955367130001</v>
      </c>
      <c r="L108" s="12">
        <v>6.7633566615229998E-2</v>
      </c>
      <c r="M108" s="12">
        <v>0.103079239648</v>
      </c>
      <c r="N108" s="12">
        <v>0.2807602756575</v>
      </c>
      <c r="O108" s="12">
        <v>0.1112224335233</v>
      </c>
      <c r="P108" s="12">
        <v>0.18150411407120001</v>
      </c>
      <c r="Q108" s="12">
        <v>0.3004627001822</v>
      </c>
      <c r="R108" s="12">
        <v>0.10578623890449999</v>
      </c>
      <c r="S108" s="12">
        <v>0.235967631112</v>
      </c>
      <c r="T108" s="12">
        <v>0.1547308789073</v>
      </c>
      <c r="U108" s="12">
        <v>0.27486872720420003</v>
      </c>
      <c r="V108" s="12">
        <v>0.13965239247610001</v>
      </c>
      <c r="W108" s="12">
        <v>0.1321810350007</v>
      </c>
      <c r="X108" s="12">
        <v>0.27728477375299998</v>
      </c>
      <c r="Y108" s="12">
        <v>5.7323651096600002E-2</v>
      </c>
      <c r="Z108" s="12">
        <v>0.26540922924810001</v>
      </c>
      <c r="AA108" s="12">
        <v>0</v>
      </c>
      <c r="AB108" s="12">
        <v>1</v>
      </c>
      <c r="AC108" s="12">
        <v>0.18972833751990001</v>
      </c>
      <c r="AD108" s="12">
        <v>0.21624238217700001</v>
      </c>
      <c r="AE108" s="12">
        <v>0.19954914630180001</v>
      </c>
      <c r="AF108" s="12">
        <v>0.15780086646390001</v>
      </c>
      <c r="AG108" s="12">
        <v>8.1657909522119987E-2</v>
      </c>
      <c r="AH108" s="12">
        <v>0.35920798961779998</v>
      </c>
      <c r="AI108" s="12">
        <v>0</v>
      </c>
      <c r="AJ108" s="12">
        <v>0</v>
      </c>
      <c r="AK108" s="12">
        <v>0</v>
      </c>
      <c r="AL108" s="12">
        <v>0.19994766318089999</v>
      </c>
      <c r="AM108" s="8"/>
    </row>
    <row r="109" spans="1:39" x14ac:dyDescent="0.2">
      <c r="A109" s="20"/>
      <c r="B109" s="20"/>
      <c r="C109" s="20"/>
      <c r="D109" s="13">
        <v>23</v>
      </c>
      <c r="E109" s="13">
        <v>23</v>
      </c>
      <c r="F109" s="13">
        <v>0</v>
      </c>
      <c r="G109" s="13">
        <v>0</v>
      </c>
      <c r="H109" s="13">
        <v>0</v>
      </c>
      <c r="I109" s="13">
        <v>4</v>
      </c>
      <c r="J109" s="13">
        <v>3</v>
      </c>
      <c r="K109" s="13">
        <v>4</v>
      </c>
      <c r="L109" s="13">
        <v>2</v>
      </c>
      <c r="M109" s="13">
        <v>6</v>
      </c>
      <c r="N109" s="13">
        <v>12</v>
      </c>
      <c r="O109" s="13">
        <v>9</v>
      </c>
      <c r="P109" s="13">
        <v>4</v>
      </c>
      <c r="Q109" s="13">
        <v>2</v>
      </c>
      <c r="R109" s="13">
        <v>4</v>
      </c>
      <c r="S109" s="13">
        <v>8</v>
      </c>
      <c r="T109" s="13">
        <v>1</v>
      </c>
      <c r="U109" s="13">
        <v>2</v>
      </c>
      <c r="V109" s="13">
        <v>2</v>
      </c>
      <c r="W109" s="13">
        <v>3</v>
      </c>
      <c r="X109" s="13">
        <v>9</v>
      </c>
      <c r="Y109" s="13">
        <v>2</v>
      </c>
      <c r="Z109" s="13">
        <v>5</v>
      </c>
      <c r="AA109" s="13">
        <v>0</v>
      </c>
      <c r="AB109" s="13">
        <v>2</v>
      </c>
      <c r="AC109" s="13">
        <v>7</v>
      </c>
      <c r="AD109" s="13">
        <v>1</v>
      </c>
      <c r="AE109" s="13">
        <v>1</v>
      </c>
      <c r="AF109" s="13">
        <v>2</v>
      </c>
      <c r="AG109" s="13">
        <v>2</v>
      </c>
      <c r="AH109" s="13">
        <v>1</v>
      </c>
      <c r="AI109" s="13">
        <v>0</v>
      </c>
      <c r="AJ109" s="13">
        <v>0</v>
      </c>
      <c r="AK109" s="13">
        <v>0</v>
      </c>
      <c r="AL109" s="13">
        <v>9</v>
      </c>
      <c r="AM109" s="8"/>
    </row>
    <row r="110" spans="1:39" x14ac:dyDescent="0.2">
      <c r="A110" s="20"/>
      <c r="B110" s="20"/>
      <c r="C110" s="20"/>
      <c r="D110" s="14" t="s">
        <v>83</v>
      </c>
      <c r="E110" s="14" t="s">
        <v>83</v>
      </c>
      <c r="F110" s="14" t="s">
        <v>83</v>
      </c>
      <c r="G110" s="14" t="s">
        <v>83</v>
      </c>
      <c r="H110" s="14" t="s">
        <v>83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5" t="s">
        <v>185</v>
      </c>
      <c r="AC110" s="14"/>
      <c r="AD110" s="14"/>
      <c r="AE110" s="14"/>
      <c r="AF110" s="14"/>
      <c r="AG110" s="14"/>
      <c r="AH110" s="14"/>
      <c r="AI110" s="14" t="s">
        <v>83</v>
      </c>
      <c r="AJ110" s="14"/>
      <c r="AK110" s="14"/>
      <c r="AL110" s="14"/>
      <c r="AM110" s="8"/>
    </row>
    <row r="111" spans="1:39" x14ac:dyDescent="0.2">
      <c r="A111" s="22"/>
      <c r="B111" s="22"/>
      <c r="C111" s="19" t="s">
        <v>29</v>
      </c>
      <c r="D111" s="12">
        <v>1</v>
      </c>
      <c r="E111" s="12">
        <v>1</v>
      </c>
      <c r="F111" s="12"/>
      <c r="G111" s="12"/>
      <c r="H111" s="12"/>
      <c r="I111" s="12">
        <v>1</v>
      </c>
      <c r="J111" s="12">
        <v>1</v>
      </c>
      <c r="K111" s="12">
        <v>1</v>
      </c>
      <c r="L111" s="12">
        <v>1</v>
      </c>
      <c r="M111" s="12">
        <v>1</v>
      </c>
      <c r="N111" s="12">
        <v>1</v>
      </c>
      <c r="O111" s="12">
        <v>1</v>
      </c>
      <c r="P111" s="12">
        <v>1</v>
      </c>
      <c r="Q111" s="12">
        <v>1</v>
      </c>
      <c r="R111" s="12">
        <v>1</v>
      </c>
      <c r="S111" s="12">
        <v>1</v>
      </c>
      <c r="T111" s="12">
        <v>1</v>
      </c>
      <c r="U111" s="12">
        <v>1</v>
      </c>
      <c r="V111" s="12">
        <v>1</v>
      </c>
      <c r="W111" s="12">
        <v>1</v>
      </c>
      <c r="X111" s="12">
        <v>1</v>
      </c>
      <c r="Y111" s="12">
        <v>1</v>
      </c>
      <c r="Z111" s="12">
        <v>1</v>
      </c>
      <c r="AA111" s="12">
        <v>1</v>
      </c>
      <c r="AB111" s="12">
        <v>1</v>
      </c>
      <c r="AC111" s="12">
        <v>1</v>
      </c>
      <c r="AD111" s="12">
        <v>1</v>
      </c>
      <c r="AE111" s="12">
        <v>1</v>
      </c>
      <c r="AF111" s="12">
        <v>1</v>
      </c>
      <c r="AG111" s="12">
        <v>1</v>
      </c>
      <c r="AH111" s="12">
        <v>1</v>
      </c>
      <c r="AI111" s="12">
        <v>1</v>
      </c>
      <c r="AJ111" s="12">
        <v>1</v>
      </c>
      <c r="AK111" s="12">
        <v>1</v>
      </c>
      <c r="AL111" s="12">
        <v>1</v>
      </c>
      <c r="AM111" s="8"/>
    </row>
    <row r="112" spans="1:39" x14ac:dyDescent="0.2">
      <c r="A112" s="20"/>
      <c r="B112" s="20"/>
      <c r="C112" s="20"/>
      <c r="D112" s="13">
        <v>198</v>
      </c>
      <c r="E112" s="13">
        <v>198</v>
      </c>
      <c r="F112" s="13">
        <v>0</v>
      </c>
      <c r="G112" s="13">
        <v>0</v>
      </c>
      <c r="H112" s="13">
        <v>0</v>
      </c>
      <c r="I112" s="13">
        <v>11</v>
      </c>
      <c r="J112" s="13">
        <v>26</v>
      </c>
      <c r="K112" s="13">
        <v>38</v>
      </c>
      <c r="L112" s="13">
        <v>42</v>
      </c>
      <c r="M112" s="13">
        <v>66</v>
      </c>
      <c r="N112" s="13">
        <v>80</v>
      </c>
      <c r="O112" s="13">
        <v>111</v>
      </c>
      <c r="P112" s="13">
        <v>50</v>
      </c>
      <c r="Q112" s="13">
        <v>19</v>
      </c>
      <c r="R112" s="13">
        <v>35</v>
      </c>
      <c r="S112" s="13">
        <v>40</v>
      </c>
      <c r="T112" s="13">
        <v>27</v>
      </c>
      <c r="U112" s="13">
        <v>10</v>
      </c>
      <c r="V112" s="13">
        <v>17</v>
      </c>
      <c r="W112" s="13">
        <v>50</v>
      </c>
      <c r="X112" s="13">
        <v>56</v>
      </c>
      <c r="Y112" s="13">
        <v>32</v>
      </c>
      <c r="Z112" s="13">
        <v>40</v>
      </c>
      <c r="AA112" s="13">
        <v>12</v>
      </c>
      <c r="AB112" s="13">
        <v>2</v>
      </c>
      <c r="AC112" s="13">
        <v>74</v>
      </c>
      <c r="AD112" s="13">
        <v>24</v>
      </c>
      <c r="AE112" s="13">
        <v>3</v>
      </c>
      <c r="AF112" s="13">
        <v>14</v>
      </c>
      <c r="AG112" s="13">
        <v>17</v>
      </c>
      <c r="AH112" s="13">
        <v>5</v>
      </c>
      <c r="AI112" s="13">
        <v>1</v>
      </c>
      <c r="AJ112" s="13">
        <v>4</v>
      </c>
      <c r="AK112" s="13">
        <v>2</v>
      </c>
      <c r="AL112" s="13">
        <v>54</v>
      </c>
      <c r="AM112" s="8"/>
    </row>
    <row r="113" spans="1:39" x14ac:dyDescent="0.2">
      <c r="A113" s="20"/>
      <c r="B113" s="20"/>
      <c r="C113" s="20"/>
      <c r="D113" s="14" t="s">
        <v>83</v>
      </c>
      <c r="E113" s="14" t="s">
        <v>83</v>
      </c>
      <c r="F113" s="14" t="s">
        <v>83</v>
      </c>
      <c r="G113" s="14" t="s">
        <v>83</v>
      </c>
      <c r="H113" s="14" t="s">
        <v>83</v>
      </c>
      <c r="I113" s="14" t="s">
        <v>83</v>
      </c>
      <c r="J113" s="14" t="s">
        <v>83</v>
      </c>
      <c r="K113" s="14" t="s">
        <v>83</v>
      </c>
      <c r="L113" s="14" t="s">
        <v>83</v>
      </c>
      <c r="M113" s="14" t="s">
        <v>83</v>
      </c>
      <c r="N113" s="14" t="s">
        <v>83</v>
      </c>
      <c r="O113" s="14" t="s">
        <v>83</v>
      </c>
      <c r="P113" s="14" t="s">
        <v>83</v>
      </c>
      <c r="Q113" s="14" t="s">
        <v>83</v>
      </c>
      <c r="R113" s="14" t="s">
        <v>83</v>
      </c>
      <c r="S113" s="14" t="s">
        <v>83</v>
      </c>
      <c r="T113" s="14" t="s">
        <v>83</v>
      </c>
      <c r="U113" s="14" t="s">
        <v>83</v>
      </c>
      <c r="V113" s="14" t="s">
        <v>83</v>
      </c>
      <c r="W113" s="14" t="s">
        <v>83</v>
      </c>
      <c r="X113" s="14" t="s">
        <v>83</v>
      </c>
      <c r="Y113" s="14" t="s">
        <v>83</v>
      </c>
      <c r="Z113" s="14" t="s">
        <v>83</v>
      </c>
      <c r="AA113" s="14" t="s">
        <v>83</v>
      </c>
      <c r="AB113" s="14" t="s">
        <v>83</v>
      </c>
      <c r="AC113" s="14" t="s">
        <v>83</v>
      </c>
      <c r="AD113" s="14" t="s">
        <v>83</v>
      </c>
      <c r="AE113" s="14" t="s">
        <v>83</v>
      </c>
      <c r="AF113" s="14" t="s">
        <v>83</v>
      </c>
      <c r="AG113" s="14" t="s">
        <v>83</v>
      </c>
      <c r="AH113" s="14" t="s">
        <v>83</v>
      </c>
      <c r="AI113" s="14" t="s">
        <v>83</v>
      </c>
      <c r="AJ113" s="14" t="s">
        <v>83</v>
      </c>
      <c r="AK113" s="14" t="s">
        <v>83</v>
      </c>
      <c r="AL113" s="14" t="s">
        <v>83</v>
      </c>
      <c r="AM113" s="8"/>
    </row>
    <row r="114" spans="1:39" x14ac:dyDescent="0.2">
      <c r="A114" s="22"/>
      <c r="B114" s="19" t="s">
        <v>186</v>
      </c>
      <c r="C114" s="19" t="s">
        <v>122</v>
      </c>
      <c r="D114" s="12">
        <v>0.14289613864619999</v>
      </c>
      <c r="E114" s="12"/>
      <c r="F114" s="12">
        <v>0.14289613864619999</v>
      </c>
      <c r="G114" s="12"/>
      <c r="H114" s="12"/>
      <c r="I114" s="12">
        <v>0.10606937848179999</v>
      </c>
      <c r="J114" s="12">
        <v>5.1173343418349997E-2</v>
      </c>
      <c r="K114" s="12">
        <v>0.15314087595279999</v>
      </c>
      <c r="L114" s="12">
        <v>0.24218444466729999</v>
      </c>
      <c r="M114" s="12">
        <v>0.1447648105222</v>
      </c>
      <c r="N114" s="12">
        <v>0.11380962181</v>
      </c>
      <c r="O114" s="12">
        <v>0.15209928217159999</v>
      </c>
      <c r="P114" s="12">
        <v>0.26236301127470002</v>
      </c>
      <c r="Q114" s="12">
        <v>0.22408402104969999</v>
      </c>
      <c r="R114" s="12">
        <v>0.19368121366980001</v>
      </c>
      <c r="S114" s="12">
        <v>0.1734474632736</v>
      </c>
      <c r="T114" s="12">
        <v>0</v>
      </c>
      <c r="U114" s="12">
        <v>0</v>
      </c>
      <c r="V114" s="12">
        <v>4.752711682949E-3</v>
      </c>
      <c r="W114" s="12">
        <v>0.28409880693299999</v>
      </c>
      <c r="X114" s="12">
        <v>0.19640032663199999</v>
      </c>
      <c r="Y114" s="12">
        <v>5.5152224901880001E-2</v>
      </c>
      <c r="Z114" s="12">
        <v>3.3941906718490001E-3</v>
      </c>
      <c r="AA114" s="12">
        <v>0</v>
      </c>
      <c r="AB114" s="12">
        <v>0</v>
      </c>
      <c r="AC114" s="12">
        <v>0.26740570103150002</v>
      </c>
      <c r="AD114" s="12">
        <v>8.0042506739310001E-2</v>
      </c>
      <c r="AE114" s="12">
        <v>0</v>
      </c>
      <c r="AF114" s="12">
        <v>0.187239591126</v>
      </c>
      <c r="AG114" s="12">
        <v>0.19031598457310001</v>
      </c>
      <c r="AH114" s="12">
        <v>0.20537877514200001</v>
      </c>
      <c r="AI114" s="12">
        <v>0</v>
      </c>
      <c r="AJ114" s="12">
        <v>0</v>
      </c>
      <c r="AK114" s="12">
        <v>0</v>
      </c>
      <c r="AL114" s="12">
        <v>8.0620232753989995E-2</v>
      </c>
      <c r="AM114" s="8"/>
    </row>
    <row r="115" spans="1:39" x14ac:dyDescent="0.2">
      <c r="A115" s="20"/>
      <c r="B115" s="20"/>
      <c r="C115" s="20"/>
      <c r="D115" s="13">
        <v>51</v>
      </c>
      <c r="E115" s="13">
        <v>0</v>
      </c>
      <c r="F115" s="13">
        <v>51</v>
      </c>
      <c r="G115" s="13">
        <v>0</v>
      </c>
      <c r="H115" s="13">
        <v>0</v>
      </c>
      <c r="I115" s="13">
        <v>2</v>
      </c>
      <c r="J115" s="13">
        <v>2</v>
      </c>
      <c r="K115" s="13">
        <v>5</v>
      </c>
      <c r="L115" s="13">
        <v>16</v>
      </c>
      <c r="M115" s="13">
        <v>21</v>
      </c>
      <c r="N115" s="13">
        <v>15</v>
      </c>
      <c r="O115" s="13">
        <v>31</v>
      </c>
      <c r="P115" s="13">
        <v>25</v>
      </c>
      <c r="Q115" s="13">
        <v>5</v>
      </c>
      <c r="R115" s="13">
        <v>10</v>
      </c>
      <c r="S115" s="13">
        <v>10</v>
      </c>
      <c r="T115" s="13">
        <v>0</v>
      </c>
      <c r="U115" s="13">
        <v>0</v>
      </c>
      <c r="V115" s="13">
        <v>1</v>
      </c>
      <c r="W115" s="13">
        <v>28</v>
      </c>
      <c r="X115" s="13">
        <v>14</v>
      </c>
      <c r="Y115" s="13">
        <v>3</v>
      </c>
      <c r="Z115" s="13">
        <v>1</v>
      </c>
      <c r="AA115" s="13">
        <v>0</v>
      </c>
      <c r="AB115" s="13">
        <v>0</v>
      </c>
      <c r="AC115" s="13">
        <v>30</v>
      </c>
      <c r="AD115" s="13">
        <v>4</v>
      </c>
      <c r="AE115" s="13">
        <v>0</v>
      </c>
      <c r="AF115" s="13">
        <v>2</v>
      </c>
      <c r="AG115" s="13">
        <v>2</v>
      </c>
      <c r="AH115" s="13">
        <v>1</v>
      </c>
      <c r="AI115" s="13">
        <v>0</v>
      </c>
      <c r="AJ115" s="13">
        <v>0</v>
      </c>
      <c r="AK115" s="13">
        <v>0</v>
      </c>
      <c r="AL115" s="13">
        <v>12</v>
      </c>
      <c r="AM115" s="8"/>
    </row>
    <row r="116" spans="1:39" x14ac:dyDescent="0.2">
      <c r="A116" s="20"/>
      <c r="B116" s="20"/>
      <c r="C116" s="20"/>
      <c r="D116" s="14" t="s">
        <v>83</v>
      </c>
      <c r="E116" s="14" t="s">
        <v>83</v>
      </c>
      <c r="F116" s="14" t="s">
        <v>83</v>
      </c>
      <c r="G116" s="14" t="s">
        <v>83</v>
      </c>
      <c r="H116" s="14" t="s">
        <v>83</v>
      </c>
      <c r="I116" s="14"/>
      <c r="J116" s="14"/>
      <c r="K116" s="14"/>
      <c r="L116" s="14"/>
      <c r="M116" s="14"/>
      <c r="N116" s="14"/>
      <c r="O116" s="14"/>
      <c r="P116" s="15" t="s">
        <v>141</v>
      </c>
      <c r="Q116" s="15" t="s">
        <v>141</v>
      </c>
      <c r="R116" s="15" t="s">
        <v>141</v>
      </c>
      <c r="S116" s="15" t="s">
        <v>141</v>
      </c>
      <c r="T116" s="14"/>
      <c r="U116" s="14"/>
      <c r="V116" s="14"/>
      <c r="W116" s="15" t="s">
        <v>94</v>
      </c>
      <c r="X116" s="15" t="s">
        <v>94</v>
      </c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 t="s">
        <v>83</v>
      </c>
      <c r="AJ116" s="14"/>
      <c r="AK116" s="14"/>
      <c r="AL116" s="14"/>
      <c r="AM116" s="8"/>
    </row>
    <row r="117" spans="1:39" x14ac:dyDescent="0.2">
      <c r="A117" s="22"/>
      <c r="B117" s="22"/>
      <c r="C117" s="19" t="s">
        <v>128</v>
      </c>
      <c r="D117" s="12">
        <v>0.2294530351663</v>
      </c>
      <c r="E117" s="12"/>
      <c r="F117" s="12">
        <v>0.2294530351663</v>
      </c>
      <c r="G117" s="12"/>
      <c r="H117" s="12"/>
      <c r="I117" s="12">
        <v>4.4735458896320003E-2</v>
      </c>
      <c r="J117" s="12">
        <v>0.20055552374579999</v>
      </c>
      <c r="K117" s="12">
        <v>0.41709046919420001</v>
      </c>
      <c r="L117" s="12">
        <v>0.23744900390769999</v>
      </c>
      <c r="M117" s="12">
        <v>0.29992548430119997</v>
      </c>
      <c r="N117" s="12">
        <v>0.1543811763081</v>
      </c>
      <c r="O117" s="12">
        <v>0.29112931965369998</v>
      </c>
      <c r="P117" s="12">
        <v>0.35157945690659997</v>
      </c>
      <c r="Q117" s="12">
        <v>0.35225456435370001</v>
      </c>
      <c r="R117" s="12">
        <v>0.59637938922139999</v>
      </c>
      <c r="S117" s="12">
        <v>0.25929666748910002</v>
      </c>
      <c r="T117" s="12">
        <v>0</v>
      </c>
      <c r="U117" s="12">
        <v>1.2364326217830001E-2</v>
      </c>
      <c r="V117" s="12">
        <v>2.0212019641560001E-2</v>
      </c>
      <c r="W117" s="12">
        <v>0.37581408034280001</v>
      </c>
      <c r="X117" s="12">
        <v>0.36038508996379998</v>
      </c>
      <c r="Y117" s="12">
        <v>0.2107184037506</v>
      </c>
      <c r="Z117" s="12">
        <v>2.6186646354739999E-2</v>
      </c>
      <c r="AA117" s="12">
        <v>0</v>
      </c>
      <c r="AB117" s="12">
        <v>0.81476876443549995</v>
      </c>
      <c r="AC117" s="12">
        <v>0.2151983544753</v>
      </c>
      <c r="AD117" s="12">
        <v>0.49687292346239997</v>
      </c>
      <c r="AE117" s="12">
        <v>0.35519565102069989</v>
      </c>
      <c r="AF117" s="12">
        <v>8.2857165274220004E-2</v>
      </c>
      <c r="AG117" s="12">
        <v>0.43237149729449997</v>
      </c>
      <c r="AH117" s="12">
        <v>0</v>
      </c>
      <c r="AI117" s="12">
        <v>0</v>
      </c>
      <c r="AJ117" s="12">
        <v>0</v>
      </c>
      <c r="AK117" s="12">
        <v>0</v>
      </c>
      <c r="AL117" s="12">
        <v>0.17378137728029999</v>
      </c>
      <c r="AM117" s="8"/>
    </row>
    <row r="118" spans="1:39" x14ac:dyDescent="0.2">
      <c r="A118" s="20"/>
      <c r="B118" s="20"/>
      <c r="C118" s="20"/>
      <c r="D118" s="13">
        <v>63</v>
      </c>
      <c r="E118" s="13">
        <v>0</v>
      </c>
      <c r="F118" s="13">
        <v>63</v>
      </c>
      <c r="G118" s="13">
        <v>0</v>
      </c>
      <c r="H118" s="13">
        <v>0</v>
      </c>
      <c r="I118" s="13">
        <v>2</v>
      </c>
      <c r="J118" s="13">
        <v>9</v>
      </c>
      <c r="K118" s="13">
        <v>10</v>
      </c>
      <c r="L118" s="13">
        <v>13</v>
      </c>
      <c r="M118" s="13">
        <v>22</v>
      </c>
      <c r="N118" s="13">
        <v>17</v>
      </c>
      <c r="O118" s="13">
        <v>41</v>
      </c>
      <c r="P118" s="13">
        <v>24</v>
      </c>
      <c r="Q118" s="13">
        <v>8</v>
      </c>
      <c r="R118" s="13">
        <v>12</v>
      </c>
      <c r="S118" s="13">
        <v>17</v>
      </c>
      <c r="T118" s="13">
        <v>0</v>
      </c>
      <c r="U118" s="13">
        <v>1</v>
      </c>
      <c r="V118" s="13">
        <v>1</v>
      </c>
      <c r="W118" s="13">
        <v>28</v>
      </c>
      <c r="X118" s="13">
        <v>19</v>
      </c>
      <c r="Y118" s="13">
        <v>7</v>
      </c>
      <c r="Z118" s="13">
        <v>3</v>
      </c>
      <c r="AA118" s="13">
        <v>0</v>
      </c>
      <c r="AB118" s="13">
        <v>1</v>
      </c>
      <c r="AC118" s="13">
        <v>23</v>
      </c>
      <c r="AD118" s="13">
        <v>10</v>
      </c>
      <c r="AE118" s="13">
        <v>2</v>
      </c>
      <c r="AF118" s="13">
        <v>2</v>
      </c>
      <c r="AG118" s="13">
        <v>6</v>
      </c>
      <c r="AH118" s="13">
        <v>0</v>
      </c>
      <c r="AI118" s="13">
        <v>0</v>
      </c>
      <c r="AJ118" s="13">
        <v>0</v>
      </c>
      <c r="AK118" s="13">
        <v>0</v>
      </c>
      <c r="AL118" s="13">
        <v>20</v>
      </c>
      <c r="AM118" s="8"/>
    </row>
    <row r="119" spans="1:39" x14ac:dyDescent="0.2">
      <c r="A119" s="20"/>
      <c r="B119" s="20"/>
      <c r="C119" s="20"/>
      <c r="D119" s="14" t="s">
        <v>83</v>
      </c>
      <c r="E119" s="14" t="s">
        <v>83</v>
      </c>
      <c r="F119" s="14" t="s">
        <v>83</v>
      </c>
      <c r="G119" s="14" t="s">
        <v>83</v>
      </c>
      <c r="H119" s="14" t="s">
        <v>83</v>
      </c>
      <c r="I119" s="14"/>
      <c r="J119" s="14"/>
      <c r="K119" s="15" t="s">
        <v>85</v>
      </c>
      <c r="L119" s="14"/>
      <c r="M119" s="15" t="s">
        <v>85</v>
      </c>
      <c r="N119" s="14"/>
      <c r="O119" s="14"/>
      <c r="P119" s="15" t="s">
        <v>187</v>
      </c>
      <c r="Q119" s="15" t="s">
        <v>188</v>
      </c>
      <c r="R119" s="15" t="s">
        <v>108</v>
      </c>
      <c r="S119" s="15" t="s">
        <v>188</v>
      </c>
      <c r="T119" s="14"/>
      <c r="U119" s="14"/>
      <c r="V119" s="14"/>
      <c r="W119" s="15" t="s">
        <v>94</v>
      </c>
      <c r="X119" s="15" t="s">
        <v>94</v>
      </c>
      <c r="Y119" s="14"/>
      <c r="Z119" s="14"/>
      <c r="AA119" s="14"/>
      <c r="AB119" s="15" t="s">
        <v>127</v>
      </c>
      <c r="AC119" s="14"/>
      <c r="AD119" s="14"/>
      <c r="AE119" s="14"/>
      <c r="AF119" s="14"/>
      <c r="AG119" s="14"/>
      <c r="AH119" s="14"/>
      <c r="AI119" s="14" t="s">
        <v>83</v>
      </c>
      <c r="AJ119" s="14"/>
      <c r="AK119" s="14"/>
      <c r="AL119" s="14"/>
      <c r="AM119" s="8"/>
    </row>
    <row r="120" spans="1:39" x14ac:dyDescent="0.2">
      <c r="A120" s="22"/>
      <c r="B120" s="22"/>
      <c r="C120" s="19" t="s">
        <v>132</v>
      </c>
      <c r="D120" s="12">
        <v>0.13571724201429999</v>
      </c>
      <c r="E120" s="12"/>
      <c r="F120" s="12">
        <v>0.13571724201429999</v>
      </c>
      <c r="G120" s="12"/>
      <c r="H120" s="12"/>
      <c r="I120" s="12">
        <v>0.2069868745125</v>
      </c>
      <c r="J120" s="12">
        <v>8.9501291948089992E-2</v>
      </c>
      <c r="K120" s="12">
        <v>2.0653212554900002E-2</v>
      </c>
      <c r="L120" s="12">
        <v>0.21789634058769999</v>
      </c>
      <c r="M120" s="12">
        <v>0.1218495644457</v>
      </c>
      <c r="N120" s="12">
        <v>0.13313921018809999</v>
      </c>
      <c r="O120" s="12">
        <v>0.14323322817760001</v>
      </c>
      <c r="P120" s="12">
        <v>9.3281075410659997E-2</v>
      </c>
      <c r="Q120" s="12">
        <v>4.9761542482520002E-2</v>
      </c>
      <c r="R120" s="12">
        <v>9.4628772666320013E-2</v>
      </c>
      <c r="S120" s="12">
        <v>0.16566704538800001</v>
      </c>
      <c r="T120" s="12">
        <v>0.3161320087276</v>
      </c>
      <c r="U120" s="12">
        <v>9.1271976743769995E-2</v>
      </c>
      <c r="V120" s="12">
        <v>0.1243804986454</v>
      </c>
      <c r="W120" s="12">
        <v>0.1375890802093</v>
      </c>
      <c r="X120" s="12">
        <v>0.15147860550700001</v>
      </c>
      <c r="Y120" s="12">
        <v>1.8812465027320001E-2</v>
      </c>
      <c r="Z120" s="12">
        <v>0.21505453343110001</v>
      </c>
      <c r="AA120" s="12">
        <v>5.0237513439790001E-2</v>
      </c>
      <c r="AB120" s="12">
        <v>0.1852312355645</v>
      </c>
      <c r="AC120" s="12">
        <v>4.4093531889690001E-2</v>
      </c>
      <c r="AD120" s="12">
        <v>0.18923696244400001</v>
      </c>
      <c r="AE120" s="12">
        <v>0.16916519672899999</v>
      </c>
      <c r="AF120" s="12">
        <v>6.756707329372999E-2</v>
      </c>
      <c r="AG120" s="12">
        <v>0.1587063969925</v>
      </c>
      <c r="AH120" s="12">
        <v>0</v>
      </c>
      <c r="AI120" s="12">
        <v>0</v>
      </c>
      <c r="AJ120" s="12">
        <v>4.0911634749539988E-2</v>
      </c>
      <c r="AK120" s="12">
        <v>0</v>
      </c>
      <c r="AL120" s="12">
        <v>0.2120266091919</v>
      </c>
      <c r="AM120" s="8"/>
    </row>
    <row r="121" spans="1:39" x14ac:dyDescent="0.2">
      <c r="A121" s="20"/>
      <c r="B121" s="20"/>
      <c r="C121" s="20"/>
      <c r="D121" s="13">
        <v>38</v>
      </c>
      <c r="E121" s="13">
        <v>0</v>
      </c>
      <c r="F121" s="13">
        <v>38</v>
      </c>
      <c r="G121" s="13">
        <v>0</v>
      </c>
      <c r="H121" s="13">
        <v>0</v>
      </c>
      <c r="I121" s="13">
        <v>5</v>
      </c>
      <c r="J121" s="13">
        <v>5</v>
      </c>
      <c r="K121" s="13">
        <v>3</v>
      </c>
      <c r="L121" s="13">
        <v>9</v>
      </c>
      <c r="M121" s="13">
        <v>13</v>
      </c>
      <c r="N121" s="13">
        <v>14</v>
      </c>
      <c r="O121" s="13">
        <v>22</v>
      </c>
      <c r="P121" s="13">
        <v>5</v>
      </c>
      <c r="Q121" s="13">
        <v>2</v>
      </c>
      <c r="R121" s="13">
        <v>2</v>
      </c>
      <c r="S121" s="13">
        <v>10</v>
      </c>
      <c r="T121" s="13">
        <v>7</v>
      </c>
      <c r="U121" s="13">
        <v>3</v>
      </c>
      <c r="V121" s="13">
        <v>9</v>
      </c>
      <c r="W121" s="13">
        <v>5</v>
      </c>
      <c r="X121" s="13">
        <v>11</v>
      </c>
      <c r="Y121" s="13">
        <v>1</v>
      </c>
      <c r="Z121" s="13">
        <v>14</v>
      </c>
      <c r="AA121" s="13">
        <v>4</v>
      </c>
      <c r="AB121" s="13">
        <v>1</v>
      </c>
      <c r="AC121" s="13">
        <v>7</v>
      </c>
      <c r="AD121" s="13">
        <v>4</v>
      </c>
      <c r="AE121" s="13">
        <v>1</v>
      </c>
      <c r="AF121" s="13">
        <v>1</v>
      </c>
      <c r="AG121" s="13">
        <v>4</v>
      </c>
      <c r="AH121" s="13">
        <v>0</v>
      </c>
      <c r="AI121" s="13">
        <v>0</v>
      </c>
      <c r="AJ121" s="13">
        <v>1</v>
      </c>
      <c r="AK121" s="13">
        <v>0</v>
      </c>
      <c r="AL121" s="13">
        <v>20</v>
      </c>
      <c r="AM121" s="8"/>
    </row>
    <row r="122" spans="1:39" x14ac:dyDescent="0.2">
      <c r="A122" s="20"/>
      <c r="B122" s="20"/>
      <c r="C122" s="20"/>
      <c r="D122" s="14" t="s">
        <v>83</v>
      </c>
      <c r="E122" s="14" t="s">
        <v>83</v>
      </c>
      <c r="F122" s="14" t="s">
        <v>83</v>
      </c>
      <c r="G122" s="14" t="s">
        <v>83</v>
      </c>
      <c r="H122" s="14" t="s">
        <v>83</v>
      </c>
      <c r="I122" s="15" t="s">
        <v>151</v>
      </c>
      <c r="J122" s="14"/>
      <c r="K122" s="14"/>
      <c r="L122" s="15" t="s">
        <v>151</v>
      </c>
      <c r="M122" s="15" t="s">
        <v>151</v>
      </c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 t="s">
        <v>83</v>
      </c>
      <c r="AJ122" s="14"/>
      <c r="AK122" s="14"/>
      <c r="AL122" s="14"/>
      <c r="AM122" s="8"/>
    </row>
    <row r="123" spans="1:39" x14ac:dyDescent="0.2">
      <c r="A123" s="22"/>
      <c r="B123" s="22"/>
      <c r="C123" s="19" t="s">
        <v>134</v>
      </c>
      <c r="D123" s="12">
        <v>0.2826686876451</v>
      </c>
      <c r="E123" s="12"/>
      <c r="F123" s="12">
        <v>0.2826686876451</v>
      </c>
      <c r="G123" s="12"/>
      <c r="H123" s="12"/>
      <c r="I123" s="12">
        <v>0.42805309571319999</v>
      </c>
      <c r="J123" s="12">
        <v>0.51902223644900003</v>
      </c>
      <c r="K123" s="12">
        <v>8.1417490531680001E-2</v>
      </c>
      <c r="L123" s="12">
        <v>0.102503945668</v>
      </c>
      <c r="M123" s="12">
        <v>0.2502702762624</v>
      </c>
      <c r="N123" s="12">
        <v>0.33605286925639999</v>
      </c>
      <c r="O123" s="12">
        <v>0.24889653193690001</v>
      </c>
      <c r="P123" s="12">
        <v>2.4923901316789999E-2</v>
      </c>
      <c r="Q123" s="12">
        <v>4.4917934027539998E-2</v>
      </c>
      <c r="R123" s="12">
        <v>2.2572813663770001E-2</v>
      </c>
      <c r="S123" s="12">
        <v>0.2494989048513</v>
      </c>
      <c r="T123" s="12">
        <v>0.6480970530147</v>
      </c>
      <c r="U123" s="12">
        <v>0.34191126469069999</v>
      </c>
      <c r="V123" s="12">
        <v>0.69991441765169993</v>
      </c>
      <c r="W123" s="12">
        <v>0</v>
      </c>
      <c r="X123" s="12">
        <v>6.2158964359469999E-2</v>
      </c>
      <c r="Y123" s="12">
        <v>0.49429541206200001</v>
      </c>
      <c r="Z123" s="12">
        <v>0.55443510653359995</v>
      </c>
      <c r="AA123" s="12">
        <v>0.7380390060523</v>
      </c>
      <c r="AB123" s="12">
        <v>0</v>
      </c>
      <c r="AC123" s="12">
        <v>0.17876991293130001</v>
      </c>
      <c r="AD123" s="12">
        <v>0.21848145562640001</v>
      </c>
      <c r="AE123" s="12">
        <v>9.3965391987280003E-2</v>
      </c>
      <c r="AF123" s="12">
        <v>0.56195007891220006</v>
      </c>
      <c r="AG123" s="12">
        <v>0.21860612113989999</v>
      </c>
      <c r="AH123" s="12">
        <v>0.31144951057839998</v>
      </c>
      <c r="AI123" s="12">
        <v>0</v>
      </c>
      <c r="AJ123" s="12">
        <v>0.90904546814590004</v>
      </c>
      <c r="AK123" s="12">
        <v>0.1082055968857</v>
      </c>
      <c r="AL123" s="12">
        <v>0.33016269174509999</v>
      </c>
      <c r="AM123" s="8"/>
    </row>
    <row r="124" spans="1:39" x14ac:dyDescent="0.2">
      <c r="A124" s="20"/>
      <c r="B124" s="20"/>
      <c r="C124" s="20"/>
      <c r="D124" s="13">
        <v>71</v>
      </c>
      <c r="E124" s="13">
        <v>0</v>
      </c>
      <c r="F124" s="13">
        <v>71</v>
      </c>
      <c r="G124" s="13">
        <v>0</v>
      </c>
      <c r="H124" s="13">
        <v>0</v>
      </c>
      <c r="I124" s="13">
        <v>8</v>
      </c>
      <c r="J124" s="13">
        <v>14</v>
      </c>
      <c r="K124" s="13">
        <v>4</v>
      </c>
      <c r="L124" s="13">
        <v>10</v>
      </c>
      <c r="M124" s="13">
        <v>27</v>
      </c>
      <c r="N124" s="13">
        <v>35</v>
      </c>
      <c r="O124" s="13">
        <v>32</v>
      </c>
      <c r="P124" s="13">
        <v>2</v>
      </c>
      <c r="Q124" s="13">
        <v>1</v>
      </c>
      <c r="R124" s="13">
        <v>2</v>
      </c>
      <c r="S124" s="13">
        <v>13</v>
      </c>
      <c r="T124" s="13">
        <v>20</v>
      </c>
      <c r="U124" s="13">
        <v>4</v>
      </c>
      <c r="V124" s="13">
        <v>29</v>
      </c>
      <c r="W124" s="13">
        <v>0</v>
      </c>
      <c r="X124" s="13">
        <v>5</v>
      </c>
      <c r="Y124" s="13">
        <v>15</v>
      </c>
      <c r="Z124" s="13">
        <v>32</v>
      </c>
      <c r="AA124" s="13">
        <v>16</v>
      </c>
      <c r="AB124" s="13">
        <v>0</v>
      </c>
      <c r="AC124" s="13">
        <v>12</v>
      </c>
      <c r="AD124" s="13">
        <v>6</v>
      </c>
      <c r="AE124" s="13">
        <v>1</v>
      </c>
      <c r="AF124" s="13">
        <v>6</v>
      </c>
      <c r="AG124" s="13">
        <v>5</v>
      </c>
      <c r="AH124" s="13">
        <v>2</v>
      </c>
      <c r="AI124" s="13">
        <v>0</v>
      </c>
      <c r="AJ124" s="13">
        <v>4</v>
      </c>
      <c r="AK124" s="13">
        <v>1</v>
      </c>
      <c r="AL124" s="13">
        <v>34</v>
      </c>
      <c r="AM124" s="8"/>
    </row>
    <row r="125" spans="1:39" x14ac:dyDescent="0.2">
      <c r="A125" s="20"/>
      <c r="B125" s="20"/>
      <c r="C125" s="20"/>
      <c r="D125" s="14" t="s">
        <v>83</v>
      </c>
      <c r="E125" s="14" t="s">
        <v>83</v>
      </c>
      <c r="F125" s="14" t="s">
        <v>83</v>
      </c>
      <c r="G125" s="14" t="s">
        <v>83</v>
      </c>
      <c r="H125" s="14" t="s">
        <v>83</v>
      </c>
      <c r="I125" s="15" t="s">
        <v>91</v>
      </c>
      <c r="J125" s="15" t="s">
        <v>177</v>
      </c>
      <c r="K125" s="14"/>
      <c r="L125" s="14"/>
      <c r="M125" s="14"/>
      <c r="N125" s="14"/>
      <c r="O125" s="14"/>
      <c r="P125" s="14"/>
      <c r="Q125" s="14"/>
      <c r="R125" s="14"/>
      <c r="S125" s="15" t="s">
        <v>189</v>
      </c>
      <c r="T125" s="15" t="s">
        <v>115</v>
      </c>
      <c r="U125" s="15" t="s">
        <v>151</v>
      </c>
      <c r="V125" s="15" t="s">
        <v>114</v>
      </c>
      <c r="W125" s="14"/>
      <c r="X125" s="14"/>
      <c r="Y125" s="15" t="s">
        <v>136</v>
      </c>
      <c r="Z125" s="15" t="s">
        <v>100</v>
      </c>
      <c r="AA125" s="15" t="s">
        <v>100</v>
      </c>
      <c r="AB125" s="14"/>
      <c r="AC125" s="14"/>
      <c r="AD125" s="14"/>
      <c r="AE125" s="14"/>
      <c r="AF125" s="14"/>
      <c r="AG125" s="14"/>
      <c r="AH125" s="14"/>
      <c r="AI125" s="14" t="s">
        <v>83</v>
      </c>
      <c r="AJ125" s="15" t="s">
        <v>190</v>
      </c>
      <c r="AK125" s="14"/>
      <c r="AL125" s="14"/>
      <c r="AM125" s="8"/>
    </row>
    <row r="126" spans="1:39" x14ac:dyDescent="0.2">
      <c r="A126" s="22"/>
      <c r="B126" s="22"/>
      <c r="C126" s="19" t="s">
        <v>137</v>
      </c>
      <c r="D126" s="12">
        <v>0.20926489652819999</v>
      </c>
      <c r="E126" s="12"/>
      <c r="F126" s="12">
        <v>0.20926489652819999</v>
      </c>
      <c r="G126" s="12"/>
      <c r="H126" s="12"/>
      <c r="I126" s="12">
        <v>0.21415519239620001</v>
      </c>
      <c r="J126" s="12">
        <v>0.13974760443879999</v>
      </c>
      <c r="K126" s="12">
        <v>0.32769795176650002</v>
      </c>
      <c r="L126" s="12">
        <v>0.19996626516929999</v>
      </c>
      <c r="M126" s="12">
        <v>0.1831898644685</v>
      </c>
      <c r="N126" s="12">
        <v>0.26261712243739999</v>
      </c>
      <c r="O126" s="12">
        <v>0.16464163806019999</v>
      </c>
      <c r="P126" s="12">
        <v>0.26785255509130002</v>
      </c>
      <c r="Q126" s="12">
        <v>0.32898193808659998</v>
      </c>
      <c r="R126" s="12">
        <v>9.2737810778730001E-2</v>
      </c>
      <c r="S126" s="12">
        <v>0.15208991899800001</v>
      </c>
      <c r="T126" s="12">
        <v>3.5770938257700002E-2</v>
      </c>
      <c r="U126" s="12">
        <v>0.55445243234780006</v>
      </c>
      <c r="V126" s="12">
        <v>0.1507403523784</v>
      </c>
      <c r="W126" s="12">
        <v>0.20249803251500001</v>
      </c>
      <c r="X126" s="12">
        <v>0.22957701353769999</v>
      </c>
      <c r="Y126" s="12">
        <v>0.2210214942582</v>
      </c>
      <c r="Z126" s="12">
        <v>0.20092952300870001</v>
      </c>
      <c r="AA126" s="12">
        <v>0.21172348050789999</v>
      </c>
      <c r="AB126" s="12">
        <v>0</v>
      </c>
      <c r="AC126" s="12">
        <v>0.2945324996723</v>
      </c>
      <c r="AD126" s="12">
        <v>1.536615172787E-2</v>
      </c>
      <c r="AE126" s="12">
        <v>0.38167376026310001</v>
      </c>
      <c r="AF126" s="12">
        <v>0.10038609139390001</v>
      </c>
      <c r="AG126" s="12">
        <v>0</v>
      </c>
      <c r="AH126" s="12">
        <v>0.48317171427959998</v>
      </c>
      <c r="AI126" s="12">
        <v>1</v>
      </c>
      <c r="AJ126" s="12">
        <v>5.0042897104520007E-2</v>
      </c>
      <c r="AK126" s="12">
        <v>0.89179440311430003</v>
      </c>
      <c r="AL126" s="12">
        <v>0.2034090890287</v>
      </c>
      <c r="AM126" s="8"/>
    </row>
    <row r="127" spans="1:39" x14ac:dyDescent="0.2">
      <c r="A127" s="20"/>
      <c r="B127" s="20"/>
      <c r="C127" s="20"/>
      <c r="D127" s="13">
        <v>46</v>
      </c>
      <c r="E127" s="13">
        <v>0</v>
      </c>
      <c r="F127" s="13">
        <v>46</v>
      </c>
      <c r="G127" s="13">
        <v>0</v>
      </c>
      <c r="H127" s="13">
        <v>0</v>
      </c>
      <c r="I127" s="13">
        <v>5</v>
      </c>
      <c r="J127" s="13">
        <v>8</v>
      </c>
      <c r="K127" s="13">
        <v>8</v>
      </c>
      <c r="L127" s="13">
        <v>5</v>
      </c>
      <c r="M127" s="13">
        <v>14</v>
      </c>
      <c r="N127" s="13">
        <v>22</v>
      </c>
      <c r="O127" s="13">
        <v>20</v>
      </c>
      <c r="P127" s="13">
        <v>18</v>
      </c>
      <c r="Q127" s="13">
        <v>6</v>
      </c>
      <c r="R127" s="13">
        <v>1</v>
      </c>
      <c r="S127" s="13">
        <v>11</v>
      </c>
      <c r="T127" s="13">
        <v>1</v>
      </c>
      <c r="U127" s="13">
        <v>3</v>
      </c>
      <c r="V127" s="13">
        <v>6</v>
      </c>
      <c r="W127" s="13">
        <v>14</v>
      </c>
      <c r="X127" s="13">
        <v>10</v>
      </c>
      <c r="Y127" s="13">
        <v>8</v>
      </c>
      <c r="Z127" s="13">
        <v>6</v>
      </c>
      <c r="AA127" s="13">
        <v>4</v>
      </c>
      <c r="AB127" s="13">
        <v>0</v>
      </c>
      <c r="AC127" s="13">
        <v>19</v>
      </c>
      <c r="AD127" s="13">
        <v>2</v>
      </c>
      <c r="AE127" s="13">
        <v>2</v>
      </c>
      <c r="AF127" s="13">
        <v>3</v>
      </c>
      <c r="AG127" s="13">
        <v>0</v>
      </c>
      <c r="AH127" s="13">
        <v>3</v>
      </c>
      <c r="AI127" s="13">
        <v>1</v>
      </c>
      <c r="AJ127" s="13">
        <v>1</v>
      </c>
      <c r="AK127" s="13">
        <v>2</v>
      </c>
      <c r="AL127" s="13">
        <v>13</v>
      </c>
      <c r="AM127" s="8"/>
    </row>
    <row r="128" spans="1:39" x14ac:dyDescent="0.2">
      <c r="A128" s="20"/>
      <c r="B128" s="20"/>
      <c r="C128" s="20"/>
      <c r="D128" s="14" t="s">
        <v>83</v>
      </c>
      <c r="E128" s="14" t="s">
        <v>83</v>
      </c>
      <c r="F128" s="14" t="s">
        <v>83</v>
      </c>
      <c r="G128" s="14" t="s">
        <v>83</v>
      </c>
      <c r="H128" s="14" t="s">
        <v>83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5" t="s">
        <v>155</v>
      </c>
      <c r="AD128" s="14"/>
      <c r="AE128" s="15" t="s">
        <v>95</v>
      </c>
      <c r="AF128" s="14"/>
      <c r="AG128" s="14"/>
      <c r="AH128" s="15" t="s">
        <v>155</v>
      </c>
      <c r="AI128" s="14" t="s">
        <v>83</v>
      </c>
      <c r="AJ128" s="14"/>
      <c r="AK128" s="15" t="s">
        <v>191</v>
      </c>
      <c r="AL128" s="15" t="s">
        <v>95</v>
      </c>
      <c r="AM128" s="8"/>
    </row>
    <row r="129" spans="1:39" x14ac:dyDescent="0.2">
      <c r="A129" s="22"/>
      <c r="B129" s="22"/>
      <c r="C129" s="19" t="s">
        <v>29</v>
      </c>
      <c r="D129" s="12">
        <v>1</v>
      </c>
      <c r="E129" s="12"/>
      <c r="F129" s="12">
        <v>1</v>
      </c>
      <c r="G129" s="12"/>
      <c r="H129" s="12"/>
      <c r="I129" s="12">
        <v>1</v>
      </c>
      <c r="J129" s="12">
        <v>1</v>
      </c>
      <c r="K129" s="12">
        <v>1</v>
      </c>
      <c r="L129" s="12">
        <v>1</v>
      </c>
      <c r="M129" s="12">
        <v>1</v>
      </c>
      <c r="N129" s="12">
        <v>1</v>
      </c>
      <c r="O129" s="12">
        <v>1</v>
      </c>
      <c r="P129" s="12">
        <v>1</v>
      </c>
      <c r="Q129" s="12">
        <v>1</v>
      </c>
      <c r="R129" s="12">
        <v>1</v>
      </c>
      <c r="S129" s="12">
        <v>1</v>
      </c>
      <c r="T129" s="12">
        <v>1</v>
      </c>
      <c r="U129" s="12">
        <v>1</v>
      </c>
      <c r="V129" s="12">
        <v>1</v>
      </c>
      <c r="W129" s="12">
        <v>1</v>
      </c>
      <c r="X129" s="12">
        <v>1</v>
      </c>
      <c r="Y129" s="12">
        <v>1</v>
      </c>
      <c r="Z129" s="12">
        <v>1</v>
      </c>
      <c r="AA129" s="12">
        <v>1</v>
      </c>
      <c r="AB129" s="12">
        <v>1</v>
      </c>
      <c r="AC129" s="12">
        <v>1</v>
      </c>
      <c r="AD129" s="12">
        <v>1</v>
      </c>
      <c r="AE129" s="12">
        <v>1</v>
      </c>
      <c r="AF129" s="12">
        <v>1</v>
      </c>
      <c r="AG129" s="12">
        <v>1</v>
      </c>
      <c r="AH129" s="12">
        <v>1</v>
      </c>
      <c r="AI129" s="12">
        <v>1</v>
      </c>
      <c r="AJ129" s="12">
        <v>1</v>
      </c>
      <c r="AK129" s="12">
        <v>1</v>
      </c>
      <c r="AL129" s="12">
        <v>1</v>
      </c>
      <c r="AM129" s="8"/>
    </row>
    <row r="130" spans="1:39" x14ac:dyDescent="0.2">
      <c r="A130" s="20"/>
      <c r="B130" s="20"/>
      <c r="C130" s="20"/>
      <c r="D130" s="13">
        <v>269</v>
      </c>
      <c r="E130" s="13">
        <v>0</v>
      </c>
      <c r="F130" s="13">
        <v>269</v>
      </c>
      <c r="G130" s="13">
        <v>0</v>
      </c>
      <c r="H130" s="13">
        <v>0</v>
      </c>
      <c r="I130" s="13">
        <v>22</v>
      </c>
      <c r="J130" s="13">
        <v>38</v>
      </c>
      <c r="K130" s="13">
        <v>30</v>
      </c>
      <c r="L130" s="13">
        <v>53</v>
      </c>
      <c r="M130" s="13">
        <v>97</v>
      </c>
      <c r="N130" s="13">
        <v>103</v>
      </c>
      <c r="O130" s="13">
        <v>146</v>
      </c>
      <c r="P130" s="13">
        <v>74</v>
      </c>
      <c r="Q130" s="13">
        <v>22</v>
      </c>
      <c r="R130" s="13">
        <v>27</v>
      </c>
      <c r="S130" s="13">
        <v>61</v>
      </c>
      <c r="T130" s="13">
        <v>28</v>
      </c>
      <c r="U130" s="13">
        <v>11</v>
      </c>
      <c r="V130" s="13">
        <v>46</v>
      </c>
      <c r="W130" s="13">
        <v>75</v>
      </c>
      <c r="X130" s="13">
        <v>59</v>
      </c>
      <c r="Y130" s="13">
        <v>34</v>
      </c>
      <c r="Z130" s="13">
        <v>56</v>
      </c>
      <c r="AA130" s="13">
        <v>24</v>
      </c>
      <c r="AB130" s="13">
        <v>2</v>
      </c>
      <c r="AC130" s="13">
        <v>91</v>
      </c>
      <c r="AD130" s="13">
        <v>26</v>
      </c>
      <c r="AE130" s="13">
        <v>6</v>
      </c>
      <c r="AF130" s="13">
        <v>14</v>
      </c>
      <c r="AG130" s="13">
        <v>17</v>
      </c>
      <c r="AH130" s="13">
        <v>6</v>
      </c>
      <c r="AI130" s="13">
        <v>1</v>
      </c>
      <c r="AJ130" s="13">
        <v>6</v>
      </c>
      <c r="AK130" s="13">
        <v>3</v>
      </c>
      <c r="AL130" s="13">
        <v>99</v>
      </c>
      <c r="AM130" s="8"/>
    </row>
    <row r="131" spans="1:39" x14ac:dyDescent="0.2">
      <c r="A131" s="20"/>
      <c r="B131" s="20"/>
      <c r="C131" s="20"/>
      <c r="D131" s="14" t="s">
        <v>83</v>
      </c>
      <c r="E131" s="14" t="s">
        <v>83</v>
      </c>
      <c r="F131" s="14" t="s">
        <v>83</v>
      </c>
      <c r="G131" s="14" t="s">
        <v>83</v>
      </c>
      <c r="H131" s="14" t="s">
        <v>83</v>
      </c>
      <c r="I131" s="14" t="s">
        <v>83</v>
      </c>
      <c r="J131" s="14" t="s">
        <v>83</v>
      </c>
      <c r="K131" s="14" t="s">
        <v>83</v>
      </c>
      <c r="L131" s="14" t="s">
        <v>83</v>
      </c>
      <c r="M131" s="14" t="s">
        <v>83</v>
      </c>
      <c r="N131" s="14" t="s">
        <v>83</v>
      </c>
      <c r="O131" s="14" t="s">
        <v>83</v>
      </c>
      <c r="P131" s="14" t="s">
        <v>83</v>
      </c>
      <c r="Q131" s="14" t="s">
        <v>83</v>
      </c>
      <c r="R131" s="14" t="s">
        <v>83</v>
      </c>
      <c r="S131" s="14" t="s">
        <v>83</v>
      </c>
      <c r="T131" s="14" t="s">
        <v>83</v>
      </c>
      <c r="U131" s="14" t="s">
        <v>83</v>
      </c>
      <c r="V131" s="14" t="s">
        <v>83</v>
      </c>
      <c r="W131" s="14" t="s">
        <v>83</v>
      </c>
      <c r="X131" s="14" t="s">
        <v>83</v>
      </c>
      <c r="Y131" s="14" t="s">
        <v>83</v>
      </c>
      <c r="Z131" s="14" t="s">
        <v>83</v>
      </c>
      <c r="AA131" s="14" t="s">
        <v>83</v>
      </c>
      <c r="AB131" s="14" t="s">
        <v>83</v>
      </c>
      <c r="AC131" s="14" t="s">
        <v>83</v>
      </c>
      <c r="AD131" s="14" t="s">
        <v>83</v>
      </c>
      <c r="AE131" s="14" t="s">
        <v>83</v>
      </c>
      <c r="AF131" s="14" t="s">
        <v>83</v>
      </c>
      <c r="AG131" s="14" t="s">
        <v>83</v>
      </c>
      <c r="AH131" s="14" t="s">
        <v>83</v>
      </c>
      <c r="AI131" s="14" t="s">
        <v>83</v>
      </c>
      <c r="AJ131" s="14" t="s">
        <v>83</v>
      </c>
      <c r="AK131" s="14" t="s">
        <v>83</v>
      </c>
      <c r="AL131" s="14" t="s">
        <v>83</v>
      </c>
      <c r="AM131" s="8"/>
    </row>
    <row r="132" spans="1:39" x14ac:dyDescent="0.2">
      <c r="A132" s="22"/>
      <c r="B132" s="19" t="s">
        <v>192</v>
      </c>
      <c r="C132" s="19" t="s">
        <v>122</v>
      </c>
      <c r="D132" s="12">
        <v>0.18092190579299999</v>
      </c>
      <c r="E132" s="12"/>
      <c r="F132" s="12"/>
      <c r="G132" s="12"/>
      <c r="H132" s="12">
        <v>0.18092190579299999</v>
      </c>
      <c r="I132" s="12">
        <v>0.2063311662001</v>
      </c>
      <c r="J132" s="12">
        <v>0.26005512994789998</v>
      </c>
      <c r="K132" s="12">
        <v>7.6698618068999996E-2</v>
      </c>
      <c r="L132" s="12">
        <v>6.9877547006490001E-2</v>
      </c>
      <c r="M132" s="12">
        <v>0.17684848907469999</v>
      </c>
      <c r="N132" s="12">
        <v>0.19687377852419999</v>
      </c>
      <c r="O132" s="12">
        <v>0.13676560212860001</v>
      </c>
      <c r="P132" s="12">
        <v>5.9126906139440001E-2</v>
      </c>
      <c r="Q132" s="12">
        <v>0.1122367190305</v>
      </c>
      <c r="R132" s="12">
        <v>7.3458577401139993E-2</v>
      </c>
      <c r="S132" s="12">
        <v>0.27036334517720001</v>
      </c>
      <c r="T132" s="12">
        <v>0.23272525267809999</v>
      </c>
      <c r="U132" s="12">
        <v>0.57335018053779996</v>
      </c>
      <c r="V132" s="12">
        <v>0.20591534608260001</v>
      </c>
      <c r="W132" s="12">
        <v>2.0564970750930001E-2</v>
      </c>
      <c r="X132" s="12">
        <v>0.1182389102044</v>
      </c>
      <c r="Y132" s="12">
        <v>0.28142905572269999</v>
      </c>
      <c r="Z132" s="12">
        <v>0.29501327755910001</v>
      </c>
      <c r="AA132" s="12">
        <v>0.1924858326701</v>
      </c>
      <c r="AB132" s="12">
        <v>0.1916560884462</v>
      </c>
      <c r="AC132" s="12">
        <v>0.1961817812761</v>
      </c>
      <c r="AD132" s="12">
        <v>0.22325754341410001</v>
      </c>
      <c r="AE132" s="12">
        <v>0</v>
      </c>
      <c r="AF132" s="12">
        <v>8.5151236760259999E-2</v>
      </c>
      <c r="AG132" s="12">
        <v>7.9549519448410003E-2</v>
      </c>
      <c r="AH132" s="12">
        <v>0.11751086896850001</v>
      </c>
      <c r="AI132" s="12">
        <v>0</v>
      </c>
      <c r="AJ132" s="12"/>
      <c r="AK132" s="12"/>
      <c r="AL132" s="12">
        <v>0.1834125754773</v>
      </c>
      <c r="AM132" s="8"/>
    </row>
    <row r="133" spans="1:39" x14ac:dyDescent="0.2">
      <c r="A133" s="20"/>
      <c r="B133" s="20"/>
      <c r="C133" s="20"/>
      <c r="D133" s="13">
        <v>40</v>
      </c>
      <c r="E133" s="13">
        <v>0</v>
      </c>
      <c r="F133" s="13">
        <v>0</v>
      </c>
      <c r="G133" s="13">
        <v>0</v>
      </c>
      <c r="H133" s="13">
        <v>40</v>
      </c>
      <c r="I133" s="13">
        <v>7</v>
      </c>
      <c r="J133" s="13">
        <v>8</v>
      </c>
      <c r="K133" s="13">
        <v>3</v>
      </c>
      <c r="L133" s="13">
        <v>3</v>
      </c>
      <c r="M133" s="13">
        <v>12</v>
      </c>
      <c r="N133" s="13">
        <v>18</v>
      </c>
      <c r="O133" s="13">
        <v>15</v>
      </c>
      <c r="P133" s="13">
        <v>3</v>
      </c>
      <c r="Q133" s="13">
        <v>2</v>
      </c>
      <c r="R133" s="13">
        <v>2</v>
      </c>
      <c r="S133" s="13">
        <v>13</v>
      </c>
      <c r="T133" s="13">
        <v>6</v>
      </c>
      <c r="U133" s="13">
        <v>4</v>
      </c>
      <c r="V133" s="13">
        <v>10</v>
      </c>
      <c r="W133" s="13">
        <v>1</v>
      </c>
      <c r="X133" s="13">
        <v>6</v>
      </c>
      <c r="Y133" s="13">
        <v>12</v>
      </c>
      <c r="Z133" s="13">
        <v>10</v>
      </c>
      <c r="AA133" s="13">
        <v>5</v>
      </c>
      <c r="AB133" s="13">
        <v>1</v>
      </c>
      <c r="AC133" s="13">
        <v>16</v>
      </c>
      <c r="AD133" s="13">
        <v>3</v>
      </c>
      <c r="AE133" s="13">
        <v>0</v>
      </c>
      <c r="AF133" s="13">
        <v>1</v>
      </c>
      <c r="AG133" s="13">
        <v>2</v>
      </c>
      <c r="AH133" s="13">
        <v>1</v>
      </c>
      <c r="AI133" s="13">
        <v>0</v>
      </c>
      <c r="AJ133" s="13">
        <v>0</v>
      </c>
      <c r="AK133" s="13">
        <v>0</v>
      </c>
      <c r="AL133" s="13">
        <v>17</v>
      </c>
      <c r="AM133" s="8"/>
    </row>
    <row r="134" spans="1:39" x14ac:dyDescent="0.2">
      <c r="A134" s="20"/>
      <c r="B134" s="20"/>
      <c r="C134" s="20"/>
      <c r="D134" s="14" t="s">
        <v>83</v>
      </c>
      <c r="E134" s="14" t="s">
        <v>83</v>
      </c>
      <c r="F134" s="14" t="s">
        <v>83</v>
      </c>
      <c r="G134" s="14" t="s">
        <v>83</v>
      </c>
      <c r="H134" s="14" t="s">
        <v>83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5" t="s">
        <v>85</v>
      </c>
      <c r="V134" s="14"/>
      <c r="W134" s="14"/>
      <c r="X134" s="14"/>
      <c r="Y134" s="15" t="s">
        <v>85</v>
      </c>
      <c r="Z134" s="15" t="s">
        <v>85</v>
      </c>
      <c r="AA134" s="14"/>
      <c r="AB134" s="14"/>
      <c r="AC134" s="14"/>
      <c r="AD134" s="14"/>
      <c r="AE134" s="14"/>
      <c r="AF134" s="14"/>
      <c r="AG134" s="14"/>
      <c r="AH134" s="14"/>
      <c r="AI134" s="14" t="s">
        <v>83</v>
      </c>
      <c r="AJ134" s="14" t="s">
        <v>83</v>
      </c>
      <c r="AK134" s="14" t="s">
        <v>83</v>
      </c>
      <c r="AL134" s="14"/>
      <c r="AM134" s="8"/>
    </row>
    <row r="135" spans="1:39" x14ac:dyDescent="0.2">
      <c r="A135" s="22"/>
      <c r="B135" s="22"/>
      <c r="C135" s="19" t="s">
        <v>128</v>
      </c>
      <c r="D135" s="12">
        <v>0.36310053667109998</v>
      </c>
      <c r="E135" s="12"/>
      <c r="F135" s="12"/>
      <c r="G135" s="12"/>
      <c r="H135" s="12">
        <v>0.36310053667109998</v>
      </c>
      <c r="I135" s="12">
        <v>0.39049882988649998</v>
      </c>
      <c r="J135" s="12">
        <v>0.27798107601209998</v>
      </c>
      <c r="K135" s="12">
        <v>0.39895716905189998</v>
      </c>
      <c r="L135" s="12">
        <v>0.45982237832919998</v>
      </c>
      <c r="M135" s="12">
        <v>0.41835406408569997</v>
      </c>
      <c r="N135" s="12">
        <v>0.32833105069680002</v>
      </c>
      <c r="O135" s="12">
        <v>0.43403222168450001</v>
      </c>
      <c r="P135" s="12">
        <v>0.25418597743979998</v>
      </c>
      <c r="Q135" s="12">
        <v>0.25569593957929998</v>
      </c>
      <c r="R135" s="12">
        <v>0.45301790248529999</v>
      </c>
      <c r="S135" s="12">
        <v>0.27882738220210002</v>
      </c>
      <c r="T135" s="12">
        <v>0.49376438354489999</v>
      </c>
      <c r="U135" s="12">
        <v>0.42664981946219999</v>
      </c>
      <c r="V135" s="12">
        <v>0.53905590865380004</v>
      </c>
      <c r="W135" s="12">
        <v>0.1977269721189</v>
      </c>
      <c r="X135" s="12">
        <v>0.3405727918191</v>
      </c>
      <c r="Y135" s="12">
        <v>0.48768406676890003</v>
      </c>
      <c r="Z135" s="12">
        <v>0.47418099337050001</v>
      </c>
      <c r="AA135" s="12">
        <v>0.49277172384160001</v>
      </c>
      <c r="AB135" s="12">
        <v>0.1916560884462</v>
      </c>
      <c r="AC135" s="12">
        <v>0.35849658914920002</v>
      </c>
      <c r="AD135" s="12">
        <v>0.29135644477360001</v>
      </c>
      <c r="AE135" s="12">
        <v>0.41437850609100002</v>
      </c>
      <c r="AF135" s="12">
        <v>0.69486518425260002</v>
      </c>
      <c r="AG135" s="12">
        <v>0.41150277059680002</v>
      </c>
      <c r="AH135" s="12">
        <v>0.4880727028504</v>
      </c>
      <c r="AI135" s="12">
        <v>0</v>
      </c>
      <c r="AJ135" s="12"/>
      <c r="AK135" s="12"/>
      <c r="AL135" s="12">
        <v>0.35145678512090001</v>
      </c>
      <c r="AM135" s="8"/>
    </row>
    <row r="136" spans="1:39" x14ac:dyDescent="0.2">
      <c r="A136" s="20"/>
      <c r="B136" s="20"/>
      <c r="C136" s="20"/>
      <c r="D136" s="13">
        <v>97</v>
      </c>
      <c r="E136" s="13">
        <v>0</v>
      </c>
      <c r="F136" s="13">
        <v>0</v>
      </c>
      <c r="G136" s="13">
        <v>0</v>
      </c>
      <c r="H136" s="13">
        <v>97</v>
      </c>
      <c r="I136" s="13">
        <v>14</v>
      </c>
      <c r="J136" s="13">
        <v>9</v>
      </c>
      <c r="K136" s="13">
        <v>17</v>
      </c>
      <c r="L136" s="13">
        <v>23</v>
      </c>
      <c r="M136" s="13">
        <v>28</v>
      </c>
      <c r="N136" s="13">
        <v>40</v>
      </c>
      <c r="O136" s="13">
        <v>53</v>
      </c>
      <c r="P136" s="13">
        <v>17</v>
      </c>
      <c r="Q136" s="13">
        <v>8</v>
      </c>
      <c r="R136" s="13">
        <v>13</v>
      </c>
      <c r="S136" s="13">
        <v>12</v>
      </c>
      <c r="T136" s="13">
        <v>18</v>
      </c>
      <c r="U136" s="13">
        <v>3</v>
      </c>
      <c r="V136" s="13">
        <v>26</v>
      </c>
      <c r="W136" s="13">
        <v>13</v>
      </c>
      <c r="X136" s="13">
        <v>21</v>
      </c>
      <c r="Y136" s="13">
        <v>24</v>
      </c>
      <c r="Z136" s="13">
        <v>23</v>
      </c>
      <c r="AA136" s="13">
        <v>12</v>
      </c>
      <c r="AB136" s="13">
        <v>1</v>
      </c>
      <c r="AC136" s="13">
        <v>32</v>
      </c>
      <c r="AD136" s="13">
        <v>9</v>
      </c>
      <c r="AE136" s="13">
        <v>2</v>
      </c>
      <c r="AF136" s="13">
        <v>7</v>
      </c>
      <c r="AG136" s="13">
        <v>8</v>
      </c>
      <c r="AH136" s="13">
        <v>3</v>
      </c>
      <c r="AI136" s="13">
        <v>0</v>
      </c>
      <c r="AJ136" s="13">
        <v>0</v>
      </c>
      <c r="AK136" s="13">
        <v>0</v>
      </c>
      <c r="AL136" s="13">
        <v>36</v>
      </c>
      <c r="AM136" s="8"/>
    </row>
    <row r="137" spans="1:39" x14ac:dyDescent="0.2">
      <c r="A137" s="20"/>
      <c r="B137" s="20"/>
      <c r="C137" s="20"/>
      <c r="D137" s="14" t="s">
        <v>83</v>
      </c>
      <c r="E137" s="14" t="s">
        <v>83</v>
      </c>
      <c r="F137" s="14" t="s">
        <v>83</v>
      </c>
      <c r="G137" s="14" t="s">
        <v>83</v>
      </c>
      <c r="H137" s="14" t="s">
        <v>83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 t="s">
        <v>83</v>
      </c>
      <c r="AJ137" s="14" t="s">
        <v>83</v>
      </c>
      <c r="AK137" s="14" t="s">
        <v>83</v>
      </c>
      <c r="AL137" s="14"/>
      <c r="AM137" s="8"/>
    </row>
    <row r="138" spans="1:39" x14ac:dyDescent="0.2">
      <c r="A138" s="22"/>
      <c r="B138" s="22"/>
      <c r="C138" s="19" t="s">
        <v>132</v>
      </c>
      <c r="D138" s="12">
        <v>0.20058453439519999</v>
      </c>
      <c r="E138" s="12"/>
      <c r="F138" s="12"/>
      <c r="G138" s="12"/>
      <c r="H138" s="12">
        <v>0.20058453439519999</v>
      </c>
      <c r="I138" s="12">
        <v>0.1201424377373</v>
      </c>
      <c r="J138" s="12">
        <v>0.20474767073210001</v>
      </c>
      <c r="K138" s="12">
        <v>0.37671998265259998</v>
      </c>
      <c r="L138" s="12">
        <v>0.24481875112580001</v>
      </c>
      <c r="M138" s="12">
        <v>0.1673440465279</v>
      </c>
      <c r="N138" s="12">
        <v>0.19208211647779999</v>
      </c>
      <c r="O138" s="12">
        <v>0.22677833818679999</v>
      </c>
      <c r="P138" s="12">
        <v>0.3165193490855</v>
      </c>
      <c r="Q138" s="12">
        <v>0.2033852000227</v>
      </c>
      <c r="R138" s="12">
        <v>0.26276079216319997</v>
      </c>
      <c r="S138" s="12">
        <v>0.1467021430198</v>
      </c>
      <c r="T138" s="12">
        <v>0.273510363777</v>
      </c>
      <c r="U138" s="12">
        <v>0</v>
      </c>
      <c r="V138" s="12">
        <v>6.4914178374710002E-2</v>
      </c>
      <c r="W138" s="12">
        <v>0.34330268813510001</v>
      </c>
      <c r="X138" s="12">
        <v>0.22812114464319999</v>
      </c>
      <c r="Y138" s="12">
        <v>0.1226072813617</v>
      </c>
      <c r="Z138" s="12">
        <v>0.12699520365309999</v>
      </c>
      <c r="AA138" s="12">
        <v>0.20324125778390001</v>
      </c>
      <c r="AB138" s="12">
        <v>0.2361274258869</v>
      </c>
      <c r="AC138" s="12">
        <v>0.2047951601762</v>
      </c>
      <c r="AD138" s="12">
        <v>0.24151369220470001</v>
      </c>
      <c r="AE138" s="12">
        <v>0.3062045095955</v>
      </c>
      <c r="AF138" s="12">
        <v>0</v>
      </c>
      <c r="AG138" s="12">
        <v>0.1715573545554</v>
      </c>
      <c r="AH138" s="12">
        <v>0.39441642818110001</v>
      </c>
      <c r="AI138" s="12">
        <v>0</v>
      </c>
      <c r="AJ138" s="12"/>
      <c r="AK138" s="12"/>
      <c r="AL138" s="12">
        <v>0.19387852151660001</v>
      </c>
      <c r="AM138" s="8"/>
    </row>
    <row r="139" spans="1:39" x14ac:dyDescent="0.2">
      <c r="A139" s="20"/>
      <c r="B139" s="20"/>
      <c r="C139" s="20"/>
      <c r="D139" s="13">
        <v>54</v>
      </c>
      <c r="E139" s="13">
        <v>0</v>
      </c>
      <c r="F139" s="13">
        <v>0</v>
      </c>
      <c r="G139" s="13">
        <v>0</v>
      </c>
      <c r="H139" s="13">
        <v>54</v>
      </c>
      <c r="I139" s="13">
        <v>3</v>
      </c>
      <c r="J139" s="13">
        <v>9</v>
      </c>
      <c r="K139" s="13">
        <v>14</v>
      </c>
      <c r="L139" s="13">
        <v>14</v>
      </c>
      <c r="M139" s="13">
        <v>10</v>
      </c>
      <c r="N139" s="13">
        <v>21</v>
      </c>
      <c r="O139" s="13">
        <v>30</v>
      </c>
      <c r="P139" s="13">
        <v>18</v>
      </c>
      <c r="Q139" s="13">
        <v>7</v>
      </c>
      <c r="R139" s="13">
        <v>9</v>
      </c>
      <c r="S139" s="13">
        <v>10</v>
      </c>
      <c r="T139" s="13">
        <v>7</v>
      </c>
      <c r="U139" s="13">
        <v>0</v>
      </c>
      <c r="V139" s="13">
        <v>3</v>
      </c>
      <c r="W139" s="13">
        <v>17</v>
      </c>
      <c r="X139" s="13">
        <v>17</v>
      </c>
      <c r="Y139" s="13">
        <v>8</v>
      </c>
      <c r="Z139" s="13">
        <v>5</v>
      </c>
      <c r="AA139" s="13">
        <v>4</v>
      </c>
      <c r="AB139" s="13">
        <v>1</v>
      </c>
      <c r="AC139" s="13">
        <v>27</v>
      </c>
      <c r="AD139" s="13">
        <v>7</v>
      </c>
      <c r="AE139" s="13">
        <v>1</v>
      </c>
      <c r="AF139" s="13">
        <v>0</v>
      </c>
      <c r="AG139" s="13">
        <v>3</v>
      </c>
      <c r="AH139" s="13">
        <v>2</v>
      </c>
      <c r="AI139" s="13">
        <v>0</v>
      </c>
      <c r="AJ139" s="13">
        <v>0</v>
      </c>
      <c r="AK139" s="13">
        <v>0</v>
      </c>
      <c r="AL139" s="13">
        <v>14</v>
      </c>
      <c r="AM139" s="8"/>
    </row>
    <row r="140" spans="1:39" x14ac:dyDescent="0.2">
      <c r="A140" s="20"/>
      <c r="B140" s="20"/>
      <c r="C140" s="20"/>
      <c r="D140" s="14" t="s">
        <v>83</v>
      </c>
      <c r="E140" s="14" t="s">
        <v>83</v>
      </c>
      <c r="F140" s="14" t="s">
        <v>83</v>
      </c>
      <c r="G140" s="14" t="s">
        <v>83</v>
      </c>
      <c r="H140" s="14" t="s">
        <v>83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 t="s">
        <v>83</v>
      </c>
      <c r="AJ140" s="14" t="s">
        <v>83</v>
      </c>
      <c r="AK140" s="14" t="s">
        <v>83</v>
      </c>
      <c r="AL140" s="14"/>
      <c r="AM140" s="8"/>
    </row>
    <row r="141" spans="1:39" x14ac:dyDescent="0.2">
      <c r="A141" s="22"/>
      <c r="B141" s="22"/>
      <c r="C141" s="19" t="s">
        <v>134</v>
      </c>
      <c r="D141" s="12">
        <v>9.7986289803750001E-2</v>
      </c>
      <c r="E141" s="12"/>
      <c r="F141" s="12"/>
      <c r="G141" s="12"/>
      <c r="H141" s="12">
        <v>9.7986289803750001E-2</v>
      </c>
      <c r="I141" s="12">
        <v>2.272924367283E-2</v>
      </c>
      <c r="J141" s="12">
        <v>6.2929065841609996E-2</v>
      </c>
      <c r="K141" s="12">
        <v>6.6869960938140002E-2</v>
      </c>
      <c r="L141" s="12">
        <v>0.15697981957439999</v>
      </c>
      <c r="M141" s="12">
        <v>0.19834756098959999</v>
      </c>
      <c r="N141" s="12">
        <v>9.330735292233E-2</v>
      </c>
      <c r="O141" s="12">
        <v>9.5676911107640011E-2</v>
      </c>
      <c r="P141" s="12">
        <v>0.20480268867269999</v>
      </c>
      <c r="Q141" s="12">
        <v>0.1189459595943</v>
      </c>
      <c r="R141" s="12">
        <v>8.9892396222609999E-2</v>
      </c>
      <c r="S141" s="12">
        <v>9.4783250587219994E-2</v>
      </c>
      <c r="T141" s="12">
        <v>0</v>
      </c>
      <c r="U141" s="12">
        <v>0</v>
      </c>
      <c r="V141" s="12">
        <v>4.5488232464520002E-2</v>
      </c>
      <c r="W141" s="12">
        <v>0.28601309893560001</v>
      </c>
      <c r="X141" s="12">
        <v>8.4696444359710008E-2</v>
      </c>
      <c r="Y141" s="12">
        <v>1.070425616655E-2</v>
      </c>
      <c r="Z141" s="12">
        <v>2.698317755179E-2</v>
      </c>
      <c r="AA141" s="12">
        <v>0</v>
      </c>
      <c r="AB141" s="12">
        <v>0.1811942652321</v>
      </c>
      <c r="AC141" s="12">
        <v>0.1242377296876</v>
      </c>
      <c r="AD141" s="12">
        <v>4.0532648281430002E-2</v>
      </c>
      <c r="AE141" s="12">
        <v>0</v>
      </c>
      <c r="AF141" s="12">
        <v>7.7024936659200002E-2</v>
      </c>
      <c r="AG141" s="12">
        <v>0.1348546910349</v>
      </c>
      <c r="AH141" s="12">
        <v>0</v>
      </c>
      <c r="AI141" s="12">
        <v>1</v>
      </c>
      <c r="AJ141" s="12"/>
      <c r="AK141" s="12"/>
      <c r="AL141" s="12">
        <v>8.3796865419139999E-2</v>
      </c>
      <c r="AM141" s="8"/>
    </row>
    <row r="142" spans="1:39" x14ac:dyDescent="0.2">
      <c r="A142" s="20"/>
      <c r="B142" s="20"/>
      <c r="C142" s="20"/>
      <c r="D142" s="13">
        <v>30</v>
      </c>
      <c r="E142" s="13">
        <v>0</v>
      </c>
      <c r="F142" s="13">
        <v>0</v>
      </c>
      <c r="G142" s="13">
        <v>0</v>
      </c>
      <c r="H142" s="13">
        <v>30</v>
      </c>
      <c r="I142" s="13">
        <v>1</v>
      </c>
      <c r="J142" s="13">
        <v>3</v>
      </c>
      <c r="K142" s="13">
        <v>2</v>
      </c>
      <c r="L142" s="13">
        <v>7</v>
      </c>
      <c r="M142" s="13">
        <v>13</v>
      </c>
      <c r="N142" s="13">
        <v>12</v>
      </c>
      <c r="O142" s="13">
        <v>15</v>
      </c>
      <c r="P142" s="13">
        <v>15</v>
      </c>
      <c r="Q142" s="13">
        <v>3</v>
      </c>
      <c r="R142" s="13">
        <v>3</v>
      </c>
      <c r="S142" s="13">
        <v>7</v>
      </c>
      <c r="T142" s="13">
        <v>0</v>
      </c>
      <c r="U142" s="13">
        <v>0</v>
      </c>
      <c r="V142" s="13">
        <v>2</v>
      </c>
      <c r="W142" s="13">
        <v>18</v>
      </c>
      <c r="X142" s="13">
        <v>6</v>
      </c>
      <c r="Y142" s="13">
        <v>1</v>
      </c>
      <c r="Z142" s="13">
        <v>1</v>
      </c>
      <c r="AA142" s="13">
        <v>0</v>
      </c>
      <c r="AB142" s="13">
        <v>1</v>
      </c>
      <c r="AC142" s="13">
        <v>17</v>
      </c>
      <c r="AD142" s="13">
        <v>2</v>
      </c>
      <c r="AE142" s="13">
        <v>0</v>
      </c>
      <c r="AF142" s="13">
        <v>1</v>
      </c>
      <c r="AG142" s="13">
        <v>2</v>
      </c>
      <c r="AH142" s="13">
        <v>0</v>
      </c>
      <c r="AI142" s="13">
        <v>1</v>
      </c>
      <c r="AJ142" s="13">
        <v>0</v>
      </c>
      <c r="AK142" s="13">
        <v>0</v>
      </c>
      <c r="AL142" s="13">
        <v>7</v>
      </c>
      <c r="AM142" s="8"/>
    </row>
    <row r="143" spans="1:39" x14ac:dyDescent="0.2">
      <c r="A143" s="20"/>
      <c r="B143" s="20"/>
      <c r="C143" s="20"/>
      <c r="D143" s="14" t="s">
        <v>83</v>
      </c>
      <c r="E143" s="14" t="s">
        <v>83</v>
      </c>
      <c r="F143" s="14" t="s">
        <v>83</v>
      </c>
      <c r="G143" s="14" t="s">
        <v>83</v>
      </c>
      <c r="H143" s="14" t="s">
        <v>83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5" t="s">
        <v>193</v>
      </c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 t="s">
        <v>83</v>
      </c>
      <c r="AJ143" s="14" t="s">
        <v>83</v>
      </c>
      <c r="AK143" s="14" t="s">
        <v>83</v>
      </c>
      <c r="AL143" s="14"/>
      <c r="AM143" s="8"/>
    </row>
    <row r="144" spans="1:39" x14ac:dyDescent="0.2">
      <c r="A144" s="22"/>
      <c r="B144" s="22"/>
      <c r="C144" s="19" t="s">
        <v>137</v>
      </c>
      <c r="D144" s="12">
        <v>0.1574067333369</v>
      </c>
      <c r="E144" s="12"/>
      <c r="F144" s="12"/>
      <c r="G144" s="12"/>
      <c r="H144" s="12">
        <v>0.1574067333369</v>
      </c>
      <c r="I144" s="12">
        <v>0.26029832250329998</v>
      </c>
      <c r="J144" s="12">
        <v>0.19428705746639999</v>
      </c>
      <c r="K144" s="12">
        <v>8.0754269288310004E-2</v>
      </c>
      <c r="L144" s="12">
        <v>6.8501503964150001E-2</v>
      </c>
      <c r="M144" s="12">
        <v>3.9105839322019997E-2</v>
      </c>
      <c r="N144" s="12">
        <v>0.1894057013789</v>
      </c>
      <c r="O144" s="12">
        <v>0.1067469268925</v>
      </c>
      <c r="P144" s="12">
        <v>0.1653650786626</v>
      </c>
      <c r="Q144" s="12">
        <v>0.3097361817732</v>
      </c>
      <c r="R144" s="12">
        <v>0.1208703317278</v>
      </c>
      <c r="S144" s="12">
        <v>0.2093238790136</v>
      </c>
      <c r="T144" s="12">
        <v>0</v>
      </c>
      <c r="U144" s="12">
        <v>0</v>
      </c>
      <c r="V144" s="12">
        <v>0.14462633442440001</v>
      </c>
      <c r="W144" s="12">
        <v>0.15239227005950001</v>
      </c>
      <c r="X144" s="12">
        <v>0.22837070897360001</v>
      </c>
      <c r="Y144" s="12">
        <v>9.7575339980130002E-2</v>
      </c>
      <c r="Z144" s="12">
        <v>7.6827347865499995E-2</v>
      </c>
      <c r="AA144" s="12">
        <v>0.1115011857044</v>
      </c>
      <c r="AB144" s="12">
        <v>0.19936613198850001</v>
      </c>
      <c r="AC144" s="12">
        <v>0.116288739711</v>
      </c>
      <c r="AD144" s="12">
        <v>0.20333967132610001</v>
      </c>
      <c r="AE144" s="12">
        <v>0.27941698431349998</v>
      </c>
      <c r="AF144" s="12">
        <v>0.14295864232790001</v>
      </c>
      <c r="AG144" s="12">
        <v>0.20253566436449999</v>
      </c>
      <c r="AH144" s="12">
        <v>0</v>
      </c>
      <c r="AI144" s="12">
        <v>0</v>
      </c>
      <c r="AJ144" s="12"/>
      <c r="AK144" s="12"/>
      <c r="AL144" s="12">
        <v>0.18745525246600001</v>
      </c>
      <c r="AM144" s="8"/>
    </row>
    <row r="145" spans="1:39" x14ac:dyDescent="0.2">
      <c r="A145" s="20"/>
      <c r="B145" s="20"/>
      <c r="C145" s="20"/>
      <c r="D145" s="13">
        <v>32</v>
      </c>
      <c r="E145" s="13">
        <v>0</v>
      </c>
      <c r="F145" s="13">
        <v>0</v>
      </c>
      <c r="G145" s="13">
        <v>0</v>
      </c>
      <c r="H145" s="13">
        <v>32</v>
      </c>
      <c r="I145" s="13">
        <v>8</v>
      </c>
      <c r="J145" s="13">
        <v>8</v>
      </c>
      <c r="K145" s="13">
        <v>3</v>
      </c>
      <c r="L145" s="13">
        <v>4</v>
      </c>
      <c r="M145" s="13">
        <v>2</v>
      </c>
      <c r="N145" s="13">
        <v>15</v>
      </c>
      <c r="O145" s="13">
        <v>11</v>
      </c>
      <c r="P145" s="13">
        <v>8</v>
      </c>
      <c r="Q145" s="13">
        <v>3</v>
      </c>
      <c r="R145" s="13">
        <v>4</v>
      </c>
      <c r="S145" s="13">
        <v>14</v>
      </c>
      <c r="T145" s="13">
        <v>0</v>
      </c>
      <c r="U145" s="13">
        <v>0</v>
      </c>
      <c r="V145" s="13">
        <v>3</v>
      </c>
      <c r="W145" s="13">
        <v>7</v>
      </c>
      <c r="X145" s="13">
        <v>11</v>
      </c>
      <c r="Y145" s="13">
        <v>4</v>
      </c>
      <c r="Z145" s="13">
        <v>2</v>
      </c>
      <c r="AA145" s="13">
        <v>1</v>
      </c>
      <c r="AB145" s="13">
        <v>1</v>
      </c>
      <c r="AC145" s="13">
        <v>9</v>
      </c>
      <c r="AD145" s="13">
        <v>4</v>
      </c>
      <c r="AE145" s="13">
        <v>1</v>
      </c>
      <c r="AF145" s="13">
        <v>1</v>
      </c>
      <c r="AG145" s="13">
        <v>2</v>
      </c>
      <c r="AH145" s="13">
        <v>0</v>
      </c>
      <c r="AI145" s="13">
        <v>0</v>
      </c>
      <c r="AJ145" s="13">
        <v>0</v>
      </c>
      <c r="AK145" s="13">
        <v>0</v>
      </c>
      <c r="AL145" s="13">
        <v>15</v>
      </c>
      <c r="AM145" s="8"/>
    </row>
    <row r="146" spans="1:39" x14ac:dyDescent="0.2">
      <c r="A146" s="20"/>
      <c r="B146" s="20"/>
      <c r="C146" s="20"/>
      <c r="D146" s="14" t="s">
        <v>83</v>
      </c>
      <c r="E146" s="14" t="s">
        <v>83</v>
      </c>
      <c r="F146" s="14" t="s">
        <v>83</v>
      </c>
      <c r="G146" s="14" t="s">
        <v>83</v>
      </c>
      <c r="H146" s="14" t="s">
        <v>83</v>
      </c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 t="s">
        <v>83</v>
      </c>
      <c r="AJ146" s="14" t="s">
        <v>83</v>
      </c>
      <c r="AK146" s="14" t="s">
        <v>83</v>
      </c>
      <c r="AL146" s="14"/>
      <c r="AM146" s="8"/>
    </row>
    <row r="147" spans="1:39" x14ac:dyDescent="0.2">
      <c r="A147" s="22"/>
      <c r="B147" s="22"/>
      <c r="C147" s="19" t="s">
        <v>29</v>
      </c>
      <c r="D147" s="12">
        <v>1</v>
      </c>
      <c r="E147" s="12"/>
      <c r="F147" s="12"/>
      <c r="G147" s="12"/>
      <c r="H147" s="12">
        <v>1</v>
      </c>
      <c r="I147" s="12">
        <v>1</v>
      </c>
      <c r="J147" s="12">
        <v>1</v>
      </c>
      <c r="K147" s="12">
        <v>1</v>
      </c>
      <c r="L147" s="12">
        <v>1</v>
      </c>
      <c r="M147" s="12">
        <v>1</v>
      </c>
      <c r="N147" s="12">
        <v>1</v>
      </c>
      <c r="O147" s="12">
        <v>1</v>
      </c>
      <c r="P147" s="12">
        <v>1</v>
      </c>
      <c r="Q147" s="12">
        <v>1</v>
      </c>
      <c r="R147" s="12">
        <v>1</v>
      </c>
      <c r="S147" s="12">
        <v>1</v>
      </c>
      <c r="T147" s="12">
        <v>1</v>
      </c>
      <c r="U147" s="12">
        <v>1</v>
      </c>
      <c r="V147" s="12">
        <v>1</v>
      </c>
      <c r="W147" s="12">
        <v>1</v>
      </c>
      <c r="X147" s="12">
        <v>1</v>
      </c>
      <c r="Y147" s="12">
        <v>1</v>
      </c>
      <c r="Z147" s="12">
        <v>1</v>
      </c>
      <c r="AA147" s="12">
        <v>1</v>
      </c>
      <c r="AB147" s="12">
        <v>1</v>
      </c>
      <c r="AC147" s="12">
        <v>1</v>
      </c>
      <c r="AD147" s="12">
        <v>1</v>
      </c>
      <c r="AE147" s="12">
        <v>1</v>
      </c>
      <c r="AF147" s="12">
        <v>1</v>
      </c>
      <c r="AG147" s="12">
        <v>1</v>
      </c>
      <c r="AH147" s="12">
        <v>1</v>
      </c>
      <c r="AI147" s="12">
        <v>1</v>
      </c>
      <c r="AJ147" s="12"/>
      <c r="AK147" s="12"/>
      <c r="AL147" s="12">
        <v>1</v>
      </c>
      <c r="AM147" s="8"/>
    </row>
    <row r="148" spans="1:39" x14ac:dyDescent="0.2">
      <c r="A148" s="20"/>
      <c r="B148" s="20"/>
      <c r="C148" s="20"/>
      <c r="D148" s="13">
        <v>253</v>
      </c>
      <c r="E148" s="13">
        <v>0</v>
      </c>
      <c r="F148" s="13">
        <v>0</v>
      </c>
      <c r="G148" s="13">
        <v>0</v>
      </c>
      <c r="H148" s="13">
        <v>253</v>
      </c>
      <c r="I148" s="13">
        <v>33</v>
      </c>
      <c r="J148" s="13">
        <v>37</v>
      </c>
      <c r="K148" s="13">
        <v>39</v>
      </c>
      <c r="L148" s="13">
        <v>51</v>
      </c>
      <c r="M148" s="13">
        <v>65</v>
      </c>
      <c r="N148" s="13">
        <v>106</v>
      </c>
      <c r="O148" s="13">
        <v>124</v>
      </c>
      <c r="P148" s="13">
        <v>61</v>
      </c>
      <c r="Q148" s="13">
        <v>23</v>
      </c>
      <c r="R148" s="13">
        <v>31</v>
      </c>
      <c r="S148" s="13">
        <v>56</v>
      </c>
      <c r="T148" s="13">
        <v>31</v>
      </c>
      <c r="U148" s="13">
        <v>7</v>
      </c>
      <c r="V148" s="13">
        <v>44</v>
      </c>
      <c r="W148" s="13">
        <v>56</v>
      </c>
      <c r="X148" s="13">
        <v>61</v>
      </c>
      <c r="Y148" s="13">
        <v>49</v>
      </c>
      <c r="Z148" s="13">
        <v>41</v>
      </c>
      <c r="AA148" s="13">
        <v>22</v>
      </c>
      <c r="AB148" s="13">
        <v>5</v>
      </c>
      <c r="AC148" s="13">
        <v>101</v>
      </c>
      <c r="AD148" s="13">
        <v>25</v>
      </c>
      <c r="AE148" s="13">
        <v>4</v>
      </c>
      <c r="AF148" s="13">
        <v>10</v>
      </c>
      <c r="AG148" s="13">
        <v>17</v>
      </c>
      <c r="AH148" s="13">
        <v>6</v>
      </c>
      <c r="AI148" s="13">
        <v>1</v>
      </c>
      <c r="AJ148" s="13">
        <v>0</v>
      </c>
      <c r="AK148" s="13">
        <v>0</v>
      </c>
      <c r="AL148" s="13">
        <v>89</v>
      </c>
      <c r="AM148" s="8"/>
    </row>
    <row r="149" spans="1:39" x14ac:dyDescent="0.2">
      <c r="A149" s="20"/>
      <c r="B149" s="20"/>
      <c r="C149" s="20"/>
      <c r="D149" s="14" t="s">
        <v>83</v>
      </c>
      <c r="E149" s="14" t="s">
        <v>83</v>
      </c>
      <c r="F149" s="14" t="s">
        <v>83</v>
      </c>
      <c r="G149" s="14" t="s">
        <v>83</v>
      </c>
      <c r="H149" s="14" t="s">
        <v>83</v>
      </c>
      <c r="I149" s="14" t="s">
        <v>83</v>
      </c>
      <c r="J149" s="14" t="s">
        <v>83</v>
      </c>
      <c r="K149" s="14" t="s">
        <v>83</v>
      </c>
      <c r="L149" s="14" t="s">
        <v>83</v>
      </c>
      <c r="M149" s="14" t="s">
        <v>83</v>
      </c>
      <c r="N149" s="14" t="s">
        <v>83</v>
      </c>
      <c r="O149" s="14" t="s">
        <v>83</v>
      </c>
      <c r="P149" s="14" t="s">
        <v>83</v>
      </c>
      <c r="Q149" s="14" t="s">
        <v>83</v>
      </c>
      <c r="R149" s="14" t="s">
        <v>83</v>
      </c>
      <c r="S149" s="14" t="s">
        <v>83</v>
      </c>
      <c r="T149" s="14" t="s">
        <v>83</v>
      </c>
      <c r="U149" s="14" t="s">
        <v>83</v>
      </c>
      <c r="V149" s="14" t="s">
        <v>83</v>
      </c>
      <c r="W149" s="14" t="s">
        <v>83</v>
      </c>
      <c r="X149" s="14" t="s">
        <v>83</v>
      </c>
      <c r="Y149" s="14" t="s">
        <v>83</v>
      </c>
      <c r="Z149" s="14" t="s">
        <v>83</v>
      </c>
      <c r="AA149" s="14" t="s">
        <v>83</v>
      </c>
      <c r="AB149" s="14" t="s">
        <v>83</v>
      </c>
      <c r="AC149" s="14" t="s">
        <v>83</v>
      </c>
      <c r="AD149" s="14" t="s">
        <v>83</v>
      </c>
      <c r="AE149" s="14" t="s">
        <v>83</v>
      </c>
      <c r="AF149" s="14" t="s">
        <v>83</v>
      </c>
      <c r="AG149" s="14" t="s">
        <v>83</v>
      </c>
      <c r="AH149" s="14" t="s">
        <v>83</v>
      </c>
      <c r="AI149" s="14" t="s">
        <v>83</v>
      </c>
      <c r="AJ149" s="14" t="s">
        <v>83</v>
      </c>
      <c r="AK149" s="14" t="s">
        <v>83</v>
      </c>
      <c r="AL149" s="14" t="s">
        <v>83</v>
      </c>
      <c r="AM149" s="8"/>
    </row>
    <row r="150" spans="1:39" x14ac:dyDescent="0.2">
      <c r="A150" s="22"/>
      <c r="B150" s="19" t="s">
        <v>194</v>
      </c>
      <c r="C150" s="19" t="s">
        <v>122</v>
      </c>
      <c r="D150" s="12">
        <v>0.13554699981990001</v>
      </c>
      <c r="E150" s="12"/>
      <c r="F150" s="12"/>
      <c r="G150" s="12">
        <v>0.13554699981990001</v>
      </c>
      <c r="H150" s="12"/>
      <c r="I150" s="12">
        <v>3.1263629303590001E-2</v>
      </c>
      <c r="J150" s="12">
        <v>8.3638742077299988E-2</v>
      </c>
      <c r="K150" s="12">
        <v>0.12554354966129999</v>
      </c>
      <c r="L150" s="12">
        <v>8.4501839578940002E-2</v>
      </c>
      <c r="M150" s="12">
        <v>0.32544025127229997</v>
      </c>
      <c r="N150" s="12">
        <v>0.1316070985393</v>
      </c>
      <c r="O150" s="12">
        <v>0.13424422792480001</v>
      </c>
      <c r="P150" s="12">
        <v>0.24552443187010001</v>
      </c>
      <c r="Q150" s="12">
        <v>0.1316112017278</v>
      </c>
      <c r="R150" s="12">
        <v>0.25993732487799998</v>
      </c>
      <c r="S150" s="12">
        <v>7.5274251962060001E-2</v>
      </c>
      <c r="T150" s="12">
        <v>0</v>
      </c>
      <c r="U150" s="12">
        <v>0</v>
      </c>
      <c r="V150" s="12">
        <v>0</v>
      </c>
      <c r="W150" s="12">
        <v>0.20819866921620001</v>
      </c>
      <c r="X150" s="12">
        <v>0.1804740896026</v>
      </c>
      <c r="Y150" s="12">
        <v>7.1356016615330004E-2</v>
      </c>
      <c r="Z150" s="12">
        <v>0</v>
      </c>
      <c r="AA150" s="12">
        <v>0</v>
      </c>
      <c r="AB150" s="12">
        <v>0.13865005576459999</v>
      </c>
      <c r="AC150" s="12">
        <v>0.18801532713620001</v>
      </c>
      <c r="AD150" s="12">
        <v>7.4610733864820006E-2</v>
      </c>
      <c r="AE150" s="12">
        <v>0</v>
      </c>
      <c r="AF150" s="12">
        <v>0</v>
      </c>
      <c r="AG150" s="12">
        <v>0.18168884223619999</v>
      </c>
      <c r="AH150" s="12">
        <v>0</v>
      </c>
      <c r="AI150" s="12">
        <v>0</v>
      </c>
      <c r="AJ150" s="12">
        <v>0.21662437696789999</v>
      </c>
      <c r="AK150" s="12"/>
      <c r="AL150" s="12">
        <v>6.1695657590310003E-2</v>
      </c>
      <c r="AM150" s="8"/>
    </row>
    <row r="151" spans="1:39" x14ac:dyDescent="0.2">
      <c r="A151" s="20"/>
      <c r="B151" s="20"/>
      <c r="C151" s="20"/>
      <c r="D151" s="13">
        <v>37</v>
      </c>
      <c r="E151" s="13">
        <v>0</v>
      </c>
      <c r="F151" s="13">
        <v>0</v>
      </c>
      <c r="G151" s="13">
        <v>37</v>
      </c>
      <c r="H151" s="13">
        <v>0</v>
      </c>
      <c r="I151" s="13">
        <v>1</v>
      </c>
      <c r="J151" s="13">
        <v>3</v>
      </c>
      <c r="K151" s="13">
        <v>5</v>
      </c>
      <c r="L151" s="13">
        <v>4</v>
      </c>
      <c r="M151" s="13">
        <v>20</v>
      </c>
      <c r="N151" s="13">
        <v>14</v>
      </c>
      <c r="O151" s="13">
        <v>20</v>
      </c>
      <c r="P151" s="13">
        <v>17</v>
      </c>
      <c r="Q151" s="13">
        <v>6</v>
      </c>
      <c r="R151" s="13">
        <v>9</v>
      </c>
      <c r="S151" s="13">
        <v>5</v>
      </c>
      <c r="T151" s="13">
        <v>0</v>
      </c>
      <c r="U151" s="13">
        <v>0</v>
      </c>
      <c r="V151" s="13">
        <v>0</v>
      </c>
      <c r="W151" s="13">
        <v>14</v>
      </c>
      <c r="X151" s="13">
        <v>17</v>
      </c>
      <c r="Y151" s="13">
        <v>3</v>
      </c>
      <c r="Z151" s="13">
        <v>0</v>
      </c>
      <c r="AA151" s="13">
        <v>0</v>
      </c>
      <c r="AB151" s="13">
        <v>1</v>
      </c>
      <c r="AC151" s="13">
        <v>30</v>
      </c>
      <c r="AD151" s="13">
        <v>2</v>
      </c>
      <c r="AE151" s="13">
        <v>0</v>
      </c>
      <c r="AF151" s="13">
        <v>0</v>
      </c>
      <c r="AG151" s="13">
        <v>1</v>
      </c>
      <c r="AH151" s="13">
        <v>0</v>
      </c>
      <c r="AI151" s="13">
        <v>0</v>
      </c>
      <c r="AJ151" s="13">
        <v>1</v>
      </c>
      <c r="AK151" s="13">
        <v>0</v>
      </c>
      <c r="AL151" s="13">
        <v>3</v>
      </c>
      <c r="AM151" s="8"/>
    </row>
    <row r="152" spans="1:39" x14ac:dyDescent="0.2">
      <c r="A152" s="20"/>
      <c r="B152" s="20"/>
      <c r="C152" s="20"/>
      <c r="D152" s="14" t="s">
        <v>83</v>
      </c>
      <c r="E152" s="14" t="s">
        <v>83</v>
      </c>
      <c r="F152" s="14" t="s">
        <v>83</v>
      </c>
      <c r="G152" s="14" t="s">
        <v>83</v>
      </c>
      <c r="H152" s="14" t="s">
        <v>83</v>
      </c>
      <c r="I152" s="14"/>
      <c r="J152" s="14"/>
      <c r="K152" s="14"/>
      <c r="L152" s="14"/>
      <c r="M152" s="15" t="s">
        <v>85</v>
      </c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 t="s">
        <v>83</v>
      </c>
      <c r="AJ152" s="14"/>
      <c r="AK152" s="14" t="s">
        <v>83</v>
      </c>
      <c r="AL152" s="14"/>
      <c r="AM152" s="8"/>
    </row>
    <row r="153" spans="1:39" x14ac:dyDescent="0.2">
      <c r="A153" s="22"/>
      <c r="B153" s="22"/>
      <c r="C153" s="19" t="s">
        <v>128</v>
      </c>
      <c r="D153" s="12">
        <v>0.31471876795800002</v>
      </c>
      <c r="E153" s="12"/>
      <c r="F153" s="12"/>
      <c r="G153" s="12">
        <v>0.31471876795800002</v>
      </c>
      <c r="H153" s="12"/>
      <c r="I153" s="12">
        <v>0.26170088101689998</v>
      </c>
      <c r="J153" s="12">
        <v>0.43252381622329999</v>
      </c>
      <c r="K153" s="12">
        <v>0.2612285171539</v>
      </c>
      <c r="L153" s="12">
        <v>0.37371450731959999</v>
      </c>
      <c r="M153" s="12">
        <v>0.27121362146060002</v>
      </c>
      <c r="N153" s="12">
        <v>0.27788190175310001</v>
      </c>
      <c r="O153" s="12">
        <v>0.34645340842769989</v>
      </c>
      <c r="P153" s="12">
        <v>0.28095421399289999</v>
      </c>
      <c r="Q153" s="12">
        <v>0.27362509115720002</v>
      </c>
      <c r="R153" s="12">
        <v>0.46036382434649997</v>
      </c>
      <c r="S153" s="12">
        <v>0.30018859676710002</v>
      </c>
      <c r="T153" s="12">
        <v>0.28121908809360002</v>
      </c>
      <c r="U153" s="12">
        <v>0.79112845769689999</v>
      </c>
      <c r="V153" s="12">
        <v>0.2276143263148</v>
      </c>
      <c r="W153" s="12">
        <v>0.20980378423689999</v>
      </c>
      <c r="X153" s="12">
        <v>0.42579185289659999</v>
      </c>
      <c r="Y153" s="12">
        <v>0.36729838878620003</v>
      </c>
      <c r="Z153" s="12">
        <v>0.2293245184646</v>
      </c>
      <c r="AA153" s="12">
        <v>0.24715515976220001</v>
      </c>
      <c r="AB153" s="12">
        <v>0</v>
      </c>
      <c r="AC153" s="12">
        <v>0.3205380108584</v>
      </c>
      <c r="AD153" s="12">
        <v>0.37175538331340002</v>
      </c>
      <c r="AE153" s="12">
        <v>0.62468297872059997</v>
      </c>
      <c r="AF153" s="12">
        <v>0.1578552776098</v>
      </c>
      <c r="AG153" s="12">
        <v>0.2238851879797</v>
      </c>
      <c r="AH153" s="12">
        <v>0</v>
      </c>
      <c r="AI153" s="12">
        <v>1</v>
      </c>
      <c r="AJ153" s="12">
        <v>0</v>
      </c>
      <c r="AK153" s="12"/>
      <c r="AL153" s="12">
        <v>0.31733813007990003</v>
      </c>
      <c r="AM153" s="8"/>
    </row>
    <row r="154" spans="1:39" x14ac:dyDescent="0.2">
      <c r="A154" s="20"/>
      <c r="B154" s="20"/>
      <c r="C154" s="20"/>
      <c r="D154" s="13">
        <v>80</v>
      </c>
      <c r="E154" s="13">
        <v>0</v>
      </c>
      <c r="F154" s="13">
        <v>0</v>
      </c>
      <c r="G154" s="13">
        <v>80</v>
      </c>
      <c r="H154" s="13">
        <v>0</v>
      </c>
      <c r="I154" s="13">
        <v>6</v>
      </c>
      <c r="J154" s="13">
        <v>18</v>
      </c>
      <c r="K154" s="13">
        <v>9</v>
      </c>
      <c r="L154" s="13">
        <v>21</v>
      </c>
      <c r="M154" s="13">
        <v>20</v>
      </c>
      <c r="N154" s="13">
        <v>26</v>
      </c>
      <c r="O154" s="13">
        <v>48</v>
      </c>
      <c r="P154" s="13">
        <v>20</v>
      </c>
      <c r="Q154" s="13">
        <v>15</v>
      </c>
      <c r="R154" s="13">
        <v>14</v>
      </c>
      <c r="S154" s="13">
        <v>18</v>
      </c>
      <c r="T154" s="13">
        <v>5</v>
      </c>
      <c r="U154" s="13">
        <v>4</v>
      </c>
      <c r="V154" s="13">
        <v>4</v>
      </c>
      <c r="W154" s="13">
        <v>16</v>
      </c>
      <c r="X154" s="13">
        <v>39</v>
      </c>
      <c r="Y154" s="13">
        <v>12</v>
      </c>
      <c r="Z154" s="13">
        <v>7</v>
      </c>
      <c r="AA154" s="13">
        <v>2</v>
      </c>
      <c r="AB154" s="13">
        <v>0</v>
      </c>
      <c r="AC154" s="13">
        <v>45</v>
      </c>
      <c r="AD154" s="13">
        <v>12</v>
      </c>
      <c r="AE154" s="13">
        <v>3</v>
      </c>
      <c r="AF154" s="13">
        <v>2</v>
      </c>
      <c r="AG154" s="13">
        <v>2</v>
      </c>
      <c r="AH154" s="13">
        <v>0</v>
      </c>
      <c r="AI154" s="13">
        <v>1</v>
      </c>
      <c r="AJ154" s="13">
        <v>0</v>
      </c>
      <c r="AK154" s="13">
        <v>0</v>
      </c>
      <c r="AL154" s="13">
        <v>15</v>
      </c>
      <c r="AM154" s="8"/>
    </row>
    <row r="155" spans="1:39" x14ac:dyDescent="0.2">
      <c r="A155" s="20"/>
      <c r="B155" s="20"/>
      <c r="C155" s="20"/>
      <c r="D155" s="14" t="s">
        <v>83</v>
      </c>
      <c r="E155" s="14" t="s">
        <v>83</v>
      </c>
      <c r="F155" s="14" t="s">
        <v>83</v>
      </c>
      <c r="G155" s="14" t="s">
        <v>83</v>
      </c>
      <c r="H155" s="14" t="s">
        <v>83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 t="s">
        <v>83</v>
      </c>
      <c r="AJ155" s="14"/>
      <c r="AK155" s="14" t="s">
        <v>83</v>
      </c>
      <c r="AL155" s="14"/>
      <c r="AM155" s="8"/>
    </row>
    <row r="156" spans="1:39" x14ac:dyDescent="0.2">
      <c r="A156" s="22"/>
      <c r="B156" s="22"/>
      <c r="C156" s="19" t="s">
        <v>132</v>
      </c>
      <c r="D156" s="12">
        <v>0.13960775955849999</v>
      </c>
      <c r="E156" s="12"/>
      <c r="F156" s="12"/>
      <c r="G156" s="12">
        <v>0.13960775955849999</v>
      </c>
      <c r="H156" s="12"/>
      <c r="I156" s="12">
        <v>9.9602421655960005E-2</v>
      </c>
      <c r="J156" s="12">
        <v>7.1446469828640002E-2</v>
      </c>
      <c r="K156" s="12">
        <v>0.2439576467066</v>
      </c>
      <c r="L156" s="12">
        <v>0.1457522469003</v>
      </c>
      <c r="M156" s="12">
        <v>0.15725086264140001</v>
      </c>
      <c r="N156" s="12">
        <v>9.9811023019939993E-2</v>
      </c>
      <c r="O156" s="12">
        <v>0.17418029605480001</v>
      </c>
      <c r="P156" s="12">
        <v>0.16188270921869999</v>
      </c>
      <c r="Q156" s="12">
        <v>5.3406620604160002E-2</v>
      </c>
      <c r="R156" s="12">
        <v>6.2531601918649996E-2</v>
      </c>
      <c r="S156" s="12">
        <v>0.1216688470979</v>
      </c>
      <c r="T156" s="12">
        <v>0.39163474530019998</v>
      </c>
      <c r="U156" s="12">
        <v>0</v>
      </c>
      <c r="V156" s="12">
        <v>0.20490587288859999</v>
      </c>
      <c r="W156" s="12">
        <v>0.1826749529385</v>
      </c>
      <c r="X156" s="12">
        <v>4.9255009232080003E-2</v>
      </c>
      <c r="Y156" s="12">
        <v>0.16420303474530001</v>
      </c>
      <c r="Z156" s="12">
        <v>0.33426975685290011</v>
      </c>
      <c r="AA156" s="12">
        <v>0</v>
      </c>
      <c r="AB156" s="12">
        <v>0</v>
      </c>
      <c r="AC156" s="12">
        <v>9.132911789789E-2</v>
      </c>
      <c r="AD156" s="12">
        <v>0.2039782957056</v>
      </c>
      <c r="AE156" s="12">
        <v>0.12814501684400001</v>
      </c>
      <c r="AF156" s="12">
        <v>0</v>
      </c>
      <c r="AG156" s="12">
        <v>0.20614384357650001</v>
      </c>
      <c r="AH156" s="12">
        <v>0.26154146297059999</v>
      </c>
      <c r="AI156" s="12">
        <v>0</v>
      </c>
      <c r="AJ156" s="12">
        <v>0.60031361074489997</v>
      </c>
      <c r="AK156" s="12"/>
      <c r="AL156" s="12">
        <v>0.22015736095800001</v>
      </c>
      <c r="AM156" s="8"/>
    </row>
    <row r="157" spans="1:39" x14ac:dyDescent="0.2">
      <c r="A157" s="20"/>
      <c r="B157" s="20"/>
      <c r="C157" s="20"/>
      <c r="D157" s="13">
        <v>35</v>
      </c>
      <c r="E157" s="13">
        <v>0</v>
      </c>
      <c r="F157" s="13">
        <v>0</v>
      </c>
      <c r="G157" s="13">
        <v>35</v>
      </c>
      <c r="H157" s="13">
        <v>0</v>
      </c>
      <c r="I157" s="13">
        <v>3</v>
      </c>
      <c r="J157" s="13">
        <v>4</v>
      </c>
      <c r="K157" s="13">
        <v>7</v>
      </c>
      <c r="L157" s="13">
        <v>8</v>
      </c>
      <c r="M157" s="13">
        <v>10</v>
      </c>
      <c r="N157" s="13">
        <v>10</v>
      </c>
      <c r="O157" s="13">
        <v>23</v>
      </c>
      <c r="P157" s="13">
        <v>7</v>
      </c>
      <c r="Q157" s="13">
        <v>3</v>
      </c>
      <c r="R157" s="13">
        <v>2</v>
      </c>
      <c r="S157" s="13">
        <v>10</v>
      </c>
      <c r="T157" s="13">
        <v>10</v>
      </c>
      <c r="U157" s="13">
        <v>0</v>
      </c>
      <c r="V157" s="13">
        <v>3</v>
      </c>
      <c r="W157" s="13">
        <v>9</v>
      </c>
      <c r="X157" s="13">
        <v>5</v>
      </c>
      <c r="Y157" s="13">
        <v>7</v>
      </c>
      <c r="Z157" s="13">
        <v>12</v>
      </c>
      <c r="AA157" s="13">
        <v>0</v>
      </c>
      <c r="AB157" s="13">
        <v>0</v>
      </c>
      <c r="AC157" s="13">
        <v>14</v>
      </c>
      <c r="AD157" s="13">
        <v>5</v>
      </c>
      <c r="AE157" s="13">
        <v>1</v>
      </c>
      <c r="AF157" s="13">
        <v>0</v>
      </c>
      <c r="AG157" s="13">
        <v>2</v>
      </c>
      <c r="AH157" s="13">
        <v>1</v>
      </c>
      <c r="AI157" s="13">
        <v>0</v>
      </c>
      <c r="AJ157" s="13">
        <v>1</v>
      </c>
      <c r="AK157" s="13">
        <v>0</v>
      </c>
      <c r="AL157" s="13">
        <v>11</v>
      </c>
      <c r="AM157" s="8"/>
    </row>
    <row r="158" spans="1:39" x14ac:dyDescent="0.2">
      <c r="A158" s="20"/>
      <c r="B158" s="20"/>
      <c r="C158" s="20"/>
      <c r="D158" s="14" t="s">
        <v>83</v>
      </c>
      <c r="E158" s="14" t="s">
        <v>83</v>
      </c>
      <c r="F158" s="14" t="s">
        <v>83</v>
      </c>
      <c r="G158" s="14" t="s">
        <v>83</v>
      </c>
      <c r="H158" s="14" t="s">
        <v>83</v>
      </c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5" t="s">
        <v>95</v>
      </c>
      <c r="U158" s="14"/>
      <c r="V158" s="14"/>
      <c r="W158" s="14"/>
      <c r="X158" s="14"/>
      <c r="Y158" s="14"/>
      <c r="Z158" s="15" t="s">
        <v>95</v>
      </c>
      <c r="AA158" s="14"/>
      <c r="AB158" s="14"/>
      <c r="AC158" s="14"/>
      <c r="AD158" s="14"/>
      <c r="AE158" s="14"/>
      <c r="AF158" s="14"/>
      <c r="AG158" s="14"/>
      <c r="AH158" s="14"/>
      <c r="AI158" s="14" t="s">
        <v>83</v>
      </c>
      <c r="AJ158" s="14"/>
      <c r="AK158" s="14" t="s">
        <v>83</v>
      </c>
      <c r="AL158" s="14"/>
      <c r="AM158" s="8"/>
    </row>
    <row r="159" spans="1:39" x14ac:dyDescent="0.2">
      <c r="A159" s="22"/>
      <c r="B159" s="22"/>
      <c r="C159" s="19" t="s">
        <v>134</v>
      </c>
      <c r="D159" s="12">
        <v>0.1011131142966</v>
      </c>
      <c r="E159" s="12"/>
      <c r="F159" s="12"/>
      <c r="G159" s="12">
        <v>0.1011131142966</v>
      </c>
      <c r="H159" s="12"/>
      <c r="I159" s="12">
        <v>8.4519520503710005E-2</v>
      </c>
      <c r="J159" s="12">
        <v>3.6208350685569997E-2</v>
      </c>
      <c r="K159" s="12">
        <v>0.1229478867255</v>
      </c>
      <c r="L159" s="12">
        <v>0.21636549315209999</v>
      </c>
      <c r="M159" s="12">
        <v>0.1187072242663</v>
      </c>
      <c r="N159" s="12">
        <v>9.3081225431299999E-2</v>
      </c>
      <c r="O159" s="12">
        <v>0.12191780964149999</v>
      </c>
      <c r="P159" s="12">
        <v>5.6154545548760003E-2</v>
      </c>
      <c r="Q159" s="12">
        <v>7.2453198392869997E-2</v>
      </c>
      <c r="R159" s="12">
        <v>2.7948305614520001E-2</v>
      </c>
      <c r="S159" s="12">
        <v>8.3449075027870009E-2</v>
      </c>
      <c r="T159" s="12">
        <v>0.15085745386659999</v>
      </c>
      <c r="U159" s="12">
        <v>0.20887154230310001</v>
      </c>
      <c r="V159" s="12">
        <v>0.3398376096281</v>
      </c>
      <c r="W159" s="12">
        <v>0.1164473709708</v>
      </c>
      <c r="X159" s="12">
        <v>3.2529727092430002E-2</v>
      </c>
      <c r="Y159" s="12">
        <v>0.123950514693</v>
      </c>
      <c r="Z159" s="12">
        <v>0.20420867872449999</v>
      </c>
      <c r="AA159" s="12">
        <v>0.28344943702839998</v>
      </c>
      <c r="AB159" s="12">
        <v>0</v>
      </c>
      <c r="AC159" s="12">
        <v>4.6863403799079988E-2</v>
      </c>
      <c r="AD159" s="12">
        <v>0.15975250641790001</v>
      </c>
      <c r="AE159" s="12">
        <v>0.1190269875915</v>
      </c>
      <c r="AF159" s="12">
        <v>0.33144634656779998</v>
      </c>
      <c r="AG159" s="12">
        <v>0.1135339317261</v>
      </c>
      <c r="AH159" s="12">
        <v>0</v>
      </c>
      <c r="AI159" s="12">
        <v>0</v>
      </c>
      <c r="AJ159" s="12">
        <v>0.18306201228720001</v>
      </c>
      <c r="AK159" s="12"/>
      <c r="AL159" s="12">
        <v>0.1668854619572</v>
      </c>
      <c r="AM159" s="8"/>
    </row>
    <row r="160" spans="1:39" x14ac:dyDescent="0.2">
      <c r="A160" s="20"/>
      <c r="B160" s="20"/>
      <c r="C160" s="20"/>
      <c r="D160" s="13">
        <v>26</v>
      </c>
      <c r="E160" s="13">
        <v>0</v>
      </c>
      <c r="F160" s="13">
        <v>0</v>
      </c>
      <c r="G160" s="13">
        <v>26</v>
      </c>
      <c r="H160" s="13">
        <v>0</v>
      </c>
      <c r="I160" s="13">
        <v>3</v>
      </c>
      <c r="J160" s="13">
        <v>2</v>
      </c>
      <c r="K160" s="13">
        <v>5</v>
      </c>
      <c r="L160" s="13">
        <v>8</v>
      </c>
      <c r="M160" s="13">
        <v>8</v>
      </c>
      <c r="N160" s="13">
        <v>10</v>
      </c>
      <c r="O160" s="13">
        <v>16</v>
      </c>
      <c r="P160" s="13">
        <v>2</v>
      </c>
      <c r="Q160" s="13">
        <v>2</v>
      </c>
      <c r="R160" s="13">
        <v>1</v>
      </c>
      <c r="S160" s="13">
        <v>7</v>
      </c>
      <c r="T160" s="13">
        <v>4</v>
      </c>
      <c r="U160" s="13">
        <v>2</v>
      </c>
      <c r="V160" s="13">
        <v>8</v>
      </c>
      <c r="W160" s="13">
        <v>7</v>
      </c>
      <c r="X160" s="13">
        <v>3</v>
      </c>
      <c r="Y160" s="13">
        <v>3</v>
      </c>
      <c r="Z160" s="13">
        <v>8</v>
      </c>
      <c r="AA160" s="13">
        <v>5</v>
      </c>
      <c r="AB160" s="13">
        <v>0</v>
      </c>
      <c r="AC160" s="13">
        <v>9</v>
      </c>
      <c r="AD160" s="13">
        <v>4</v>
      </c>
      <c r="AE160" s="13">
        <v>1</v>
      </c>
      <c r="AF160" s="13">
        <v>2</v>
      </c>
      <c r="AG160" s="13">
        <v>1</v>
      </c>
      <c r="AH160" s="13">
        <v>0</v>
      </c>
      <c r="AI160" s="13">
        <v>0</v>
      </c>
      <c r="AJ160" s="13">
        <v>1</v>
      </c>
      <c r="AK160" s="13">
        <v>0</v>
      </c>
      <c r="AL160" s="13">
        <v>8</v>
      </c>
      <c r="AM160" s="8"/>
    </row>
    <row r="161" spans="1:39" x14ac:dyDescent="0.2">
      <c r="A161" s="20"/>
      <c r="B161" s="20"/>
      <c r="C161" s="20"/>
      <c r="D161" s="14" t="s">
        <v>83</v>
      </c>
      <c r="E161" s="14" t="s">
        <v>83</v>
      </c>
      <c r="F161" s="14" t="s">
        <v>83</v>
      </c>
      <c r="G161" s="14" t="s">
        <v>83</v>
      </c>
      <c r="H161" s="14" t="s">
        <v>83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5" t="s">
        <v>95</v>
      </c>
      <c r="AB161" s="14"/>
      <c r="AC161" s="14"/>
      <c r="AD161" s="14"/>
      <c r="AE161" s="14"/>
      <c r="AF161" s="14"/>
      <c r="AG161" s="14"/>
      <c r="AH161" s="14"/>
      <c r="AI161" s="14" t="s">
        <v>83</v>
      </c>
      <c r="AJ161" s="14"/>
      <c r="AK161" s="14" t="s">
        <v>83</v>
      </c>
      <c r="AL161" s="14"/>
      <c r="AM161" s="8"/>
    </row>
    <row r="162" spans="1:39" x14ac:dyDescent="0.2">
      <c r="A162" s="22"/>
      <c r="B162" s="22"/>
      <c r="C162" s="19" t="s">
        <v>137</v>
      </c>
      <c r="D162" s="12">
        <v>0.309013358367</v>
      </c>
      <c r="E162" s="12"/>
      <c r="F162" s="12"/>
      <c r="G162" s="12">
        <v>0.309013358367</v>
      </c>
      <c r="H162" s="12"/>
      <c r="I162" s="12">
        <v>0.52291354751980001</v>
      </c>
      <c r="J162" s="12">
        <v>0.37618262118509999</v>
      </c>
      <c r="K162" s="12">
        <v>0.24632239975260001</v>
      </c>
      <c r="L162" s="12">
        <v>0.17966591304900001</v>
      </c>
      <c r="M162" s="12">
        <v>0.12738804035939999</v>
      </c>
      <c r="N162" s="12">
        <v>0.39761875125629997</v>
      </c>
      <c r="O162" s="12">
        <v>0.2232042579512</v>
      </c>
      <c r="P162" s="12">
        <v>0.25548409936959998</v>
      </c>
      <c r="Q162" s="12">
        <v>0.46890388811799999</v>
      </c>
      <c r="R162" s="12">
        <v>0.18921894324239999</v>
      </c>
      <c r="S162" s="12">
        <v>0.41941922914509999</v>
      </c>
      <c r="T162" s="12">
        <v>0.17628871273960001</v>
      </c>
      <c r="U162" s="12">
        <v>0</v>
      </c>
      <c r="V162" s="12">
        <v>0.22764219116850001</v>
      </c>
      <c r="W162" s="12">
        <v>0.28287522263760001</v>
      </c>
      <c r="X162" s="12">
        <v>0.31194932117629998</v>
      </c>
      <c r="Y162" s="12">
        <v>0.27319204516020001</v>
      </c>
      <c r="Z162" s="12">
        <v>0.232197045958</v>
      </c>
      <c r="AA162" s="12">
        <v>0.46939540320939999</v>
      </c>
      <c r="AB162" s="12">
        <v>0.8613499442353999</v>
      </c>
      <c r="AC162" s="12">
        <v>0.35325414030840002</v>
      </c>
      <c r="AD162" s="12">
        <v>0.1899030806982</v>
      </c>
      <c r="AE162" s="12">
        <v>0.12814501684400001</v>
      </c>
      <c r="AF162" s="12">
        <v>0.51069837582239996</v>
      </c>
      <c r="AG162" s="12">
        <v>0.27474819448139998</v>
      </c>
      <c r="AH162" s="12">
        <v>0.73845853702940001</v>
      </c>
      <c r="AI162" s="12">
        <v>0</v>
      </c>
      <c r="AJ162" s="12">
        <v>0</v>
      </c>
      <c r="AK162" s="12"/>
      <c r="AL162" s="12">
        <v>0.2339233894146</v>
      </c>
      <c r="AM162" s="8"/>
    </row>
    <row r="163" spans="1:39" x14ac:dyDescent="0.2">
      <c r="A163" s="20"/>
      <c r="B163" s="20"/>
      <c r="C163" s="20"/>
      <c r="D163" s="13">
        <v>49</v>
      </c>
      <c r="E163" s="13">
        <v>0</v>
      </c>
      <c r="F163" s="13">
        <v>0</v>
      </c>
      <c r="G163" s="13">
        <v>49</v>
      </c>
      <c r="H163" s="13">
        <v>0</v>
      </c>
      <c r="I163" s="13">
        <v>10</v>
      </c>
      <c r="J163" s="13">
        <v>11</v>
      </c>
      <c r="K163" s="13">
        <v>7</v>
      </c>
      <c r="L163" s="13">
        <v>7</v>
      </c>
      <c r="M163" s="13">
        <v>8</v>
      </c>
      <c r="N163" s="13">
        <v>23</v>
      </c>
      <c r="O163" s="13">
        <v>22</v>
      </c>
      <c r="P163" s="13">
        <v>11</v>
      </c>
      <c r="Q163" s="13">
        <v>10</v>
      </c>
      <c r="R163" s="13">
        <v>5</v>
      </c>
      <c r="S163" s="13">
        <v>15</v>
      </c>
      <c r="T163" s="13">
        <v>3</v>
      </c>
      <c r="U163" s="13">
        <v>0</v>
      </c>
      <c r="V163" s="13">
        <v>5</v>
      </c>
      <c r="W163" s="13">
        <v>10</v>
      </c>
      <c r="X163" s="13">
        <v>14</v>
      </c>
      <c r="Y163" s="13">
        <v>8</v>
      </c>
      <c r="Z163" s="13">
        <v>6</v>
      </c>
      <c r="AA163" s="13">
        <v>4</v>
      </c>
      <c r="AB163" s="13">
        <v>3</v>
      </c>
      <c r="AC163" s="13">
        <v>25</v>
      </c>
      <c r="AD163" s="13">
        <v>5</v>
      </c>
      <c r="AE163" s="13">
        <v>1</v>
      </c>
      <c r="AF163" s="13">
        <v>3</v>
      </c>
      <c r="AG163" s="13">
        <v>2</v>
      </c>
      <c r="AH163" s="13">
        <v>1</v>
      </c>
      <c r="AI163" s="13">
        <v>0</v>
      </c>
      <c r="AJ163" s="13">
        <v>0</v>
      </c>
      <c r="AK163" s="13">
        <v>0</v>
      </c>
      <c r="AL163" s="13">
        <v>12</v>
      </c>
      <c r="AM163" s="8"/>
    </row>
    <row r="164" spans="1:39" x14ac:dyDescent="0.2">
      <c r="A164" s="20"/>
      <c r="B164" s="20"/>
      <c r="C164" s="20"/>
      <c r="D164" s="14" t="s">
        <v>83</v>
      </c>
      <c r="E164" s="14" t="s">
        <v>83</v>
      </c>
      <c r="F164" s="14" t="s">
        <v>83</v>
      </c>
      <c r="G164" s="14" t="s">
        <v>83</v>
      </c>
      <c r="H164" s="14" t="s">
        <v>83</v>
      </c>
      <c r="I164" s="15" t="s">
        <v>111</v>
      </c>
      <c r="J164" s="14"/>
      <c r="K164" s="14"/>
      <c r="L164" s="14"/>
      <c r="M164" s="14"/>
      <c r="N164" s="15" t="s">
        <v>95</v>
      </c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 t="s">
        <v>83</v>
      </c>
      <c r="AJ164" s="14"/>
      <c r="AK164" s="14" t="s">
        <v>83</v>
      </c>
      <c r="AL164" s="14"/>
      <c r="AM164" s="8"/>
    </row>
    <row r="165" spans="1:39" x14ac:dyDescent="0.2">
      <c r="A165" s="22"/>
      <c r="B165" s="22"/>
      <c r="C165" s="19" t="s">
        <v>29</v>
      </c>
      <c r="D165" s="12">
        <v>1</v>
      </c>
      <c r="E165" s="12"/>
      <c r="F165" s="12"/>
      <c r="G165" s="12">
        <v>1</v>
      </c>
      <c r="H165" s="12"/>
      <c r="I165" s="12">
        <v>1</v>
      </c>
      <c r="J165" s="12">
        <v>1</v>
      </c>
      <c r="K165" s="12">
        <v>1</v>
      </c>
      <c r="L165" s="12">
        <v>1</v>
      </c>
      <c r="M165" s="12">
        <v>1</v>
      </c>
      <c r="N165" s="12">
        <v>1</v>
      </c>
      <c r="O165" s="12">
        <v>1</v>
      </c>
      <c r="P165" s="12">
        <v>1</v>
      </c>
      <c r="Q165" s="12">
        <v>1</v>
      </c>
      <c r="R165" s="12">
        <v>1</v>
      </c>
      <c r="S165" s="12">
        <v>1</v>
      </c>
      <c r="T165" s="12">
        <v>1</v>
      </c>
      <c r="U165" s="12">
        <v>1</v>
      </c>
      <c r="V165" s="12">
        <v>1</v>
      </c>
      <c r="W165" s="12">
        <v>1</v>
      </c>
      <c r="X165" s="12">
        <v>1</v>
      </c>
      <c r="Y165" s="12">
        <v>1</v>
      </c>
      <c r="Z165" s="12">
        <v>1</v>
      </c>
      <c r="AA165" s="12">
        <v>1</v>
      </c>
      <c r="AB165" s="12">
        <v>1</v>
      </c>
      <c r="AC165" s="12">
        <v>1</v>
      </c>
      <c r="AD165" s="12">
        <v>1</v>
      </c>
      <c r="AE165" s="12">
        <v>1</v>
      </c>
      <c r="AF165" s="12">
        <v>1</v>
      </c>
      <c r="AG165" s="12">
        <v>1</v>
      </c>
      <c r="AH165" s="12">
        <v>1</v>
      </c>
      <c r="AI165" s="12">
        <v>1</v>
      </c>
      <c r="AJ165" s="12">
        <v>1</v>
      </c>
      <c r="AK165" s="12"/>
      <c r="AL165" s="12">
        <v>1</v>
      </c>
      <c r="AM165" s="8"/>
    </row>
    <row r="166" spans="1:39" x14ac:dyDescent="0.2">
      <c r="A166" s="20"/>
      <c r="B166" s="20"/>
      <c r="C166" s="20"/>
      <c r="D166" s="13">
        <v>227</v>
      </c>
      <c r="E166" s="13">
        <v>0</v>
      </c>
      <c r="F166" s="13">
        <v>0</v>
      </c>
      <c r="G166" s="13">
        <v>227</v>
      </c>
      <c r="H166" s="13">
        <v>0</v>
      </c>
      <c r="I166" s="13">
        <v>23</v>
      </c>
      <c r="J166" s="13">
        <v>38</v>
      </c>
      <c r="K166" s="13">
        <v>33</v>
      </c>
      <c r="L166" s="13">
        <v>48</v>
      </c>
      <c r="M166" s="13">
        <v>66</v>
      </c>
      <c r="N166" s="13">
        <v>83</v>
      </c>
      <c r="O166" s="13">
        <v>129</v>
      </c>
      <c r="P166" s="13">
        <v>57</v>
      </c>
      <c r="Q166" s="13">
        <v>36</v>
      </c>
      <c r="R166" s="13">
        <v>31</v>
      </c>
      <c r="S166" s="13">
        <v>55</v>
      </c>
      <c r="T166" s="13">
        <v>22</v>
      </c>
      <c r="U166" s="13">
        <v>6</v>
      </c>
      <c r="V166" s="13">
        <v>20</v>
      </c>
      <c r="W166" s="13">
        <v>56</v>
      </c>
      <c r="X166" s="13">
        <v>78</v>
      </c>
      <c r="Y166" s="13">
        <v>33</v>
      </c>
      <c r="Z166" s="13">
        <v>33</v>
      </c>
      <c r="AA166" s="13">
        <v>11</v>
      </c>
      <c r="AB166" s="13">
        <v>4</v>
      </c>
      <c r="AC166" s="13">
        <v>123</v>
      </c>
      <c r="AD166" s="13">
        <v>28</v>
      </c>
      <c r="AE166" s="13">
        <v>6</v>
      </c>
      <c r="AF166" s="13">
        <v>7</v>
      </c>
      <c r="AG166" s="13">
        <v>8</v>
      </c>
      <c r="AH166" s="13">
        <v>2</v>
      </c>
      <c r="AI166" s="13">
        <v>1</v>
      </c>
      <c r="AJ166" s="13">
        <v>3</v>
      </c>
      <c r="AK166" s="13">
        <v>0</v>
      </c>
      <c r="AL166" s="13">
        <v>49</v>
      </c>
      <c r="AM166" s="8"/>
    </row>
    <row r="167" spans="1:39" x14ac:dyDescent="0.2">
      <c r="A167" s="20"/>
      <c r="B167" s="20"/>
      <c r="C167" s="20"/>
      <c r="D167" s="14" t="s">
        <v>83</v>
      </c>
      <c r="E167" s="14" t="s">
        <v>83</v>
      </c>
      <c r="F167" s="14" t="s">
        <v>83</v>
      </c>
      <c r="G167" s="14" t="s">
        <v>83</v>
      </c>
      <c r="H167" s="14" t="s">
        <v>83</v>
      </c>
      <c r="I167" s="14" t="s">
        <v>83</v>
      </c>
      <c r="J167" s="14" t="s">
        <v>83</v>
      </c>
      <c r="K167" s="14" t="s">
        <v>83</v>
      </c>
      <c r="L167" s="14" t="s">
        <v>83</v>
      </c>
      <c r="M167" s="14" t="s">
        <v>83</v>
      </c>
      <c r="N167" s="14" t="s">
        <v>83</v>
      </c>
      <c r="O167" s="14" t="s">
        <v>83</v>
      </c>
      <c r="P167" s="14" t="s">
        <v>83</v>
      </c>
      <c r="Q167" s="14" t="s">
        <v>83</v>
      </c>
      <c r="R167" s="14" t="s">
        <v>83</v>
      </c>
      <c r="S167" s="14" t="s">
        <v>83</v>
      </c>
      <c r="T167" s="14" t="s">
        <v>83</v>
      </c>
      <c r="U167" s="14" t="s">
        <v>83</v>
      </c>
      <c r="V167" s="14" t="s">
        <v>83</v>
      </c>
      <c r="W167" s="14" t="s">
        <v>83</v>
      </c>
      <c r="X167" s="14" t="s">
        <v>83</v>
      </c>
      <c r="Y167" s="14" t="s">
        <v>83</v>
      </c>
      <c r="Z167" s="14" t="s">
        <v>83</v>
      </c>
      <c r="AA167" s="14" t="s">
        <v>83</v>
      </c>
      <c r="AB167" s="14" t="s">
        <v>83</v>
      </c>
      <c r="AC167" s="14" t="s">
        <v>83</v>
      </c>
      <c r="AD167" s="14" t="s">
        <v>83</v>
      </c>
      <c r="AE167" s="14" t="s">
        <v>83</v>
      </c>
      <c r="AF167" s="14" t="s">
        <v>83</v>
      </c>
      <c r="AG167" s="14" t="s">
        <v>83</v>
      </c>
      <c r="AH167" s="14" t="s">
        <v>83</v>
      </c>
      <c r="AI167" s="14" t="s">
        <v>83</v>
      </c>
      <c r="AJ167" s="14" t="s">
        <v>83</v>
      </c>
      <c r="AK167" s="14" t="s">
        <v>83</v>
      </c>
      <c r="AL167" s="14" t="s">
        <v>83</v>
      </c>
      <c r="AM167" s="8"/>
    </row>
    <row r="168" spans="1:39" x14ac:dyDescent="0.2">
      <c r="A168" s="22"/>
      <c r="B168" s="19" t="s">
        <v>195</v>
      </c>
      <c r="C168" s="19" t="s">
        <v>122</v>
      </c>
      <c r="D168" s="12">
        <v>0.2237949357258</v>
      </c>
      <c r="E168" s="12">
        <v>0.27318647522490003</v>
      </c>
      <c r="F168" s="12">
        <v>0.1986900743062</v>
      </c>
      <c r="G168" s="12">
        <v>0.20037490179</v>
      </c>
      <c r="H168" s="12">
        <v>0.2328382830855</v>
      </c>
      <c r="I168" s="12">
        <v>0.19266182354120001</v>
      </c>
      <c r="J168" s="12">
        <v>0.2095560271528</v>
      </c>
      <c r="K168" s="12">
        <v>0.27190879643740001</v>
      </c>
      <c r="L168" s="12">
        <v>0.2187192347287</v>
      </c>
      <c r="M168" s="12">
        <v>0.26001246931470001</v>
      </c>
      <c r="N168" s="12">
        <v>0.21081956323350001</v>
      </c>
      <c r="O168" s="12">
        <v>0.2463670834527</v>
      </c>
      <c r="P168" s="12">
        <v>0.30313442900350002</v>
      </c>
      <c r="Q168" s="12">
        <v>0.24644318570980001</v>
      </c>
      <c r="R168" s="12">
        <v>0.33487177552289998</v>
      </c>
      <c r="S168" s="12">
        <v>0.17846902512980001</v>
      </c>
      <c r="T168" s="12">
        <v>0.1883320546043</v>
      </c>
      <c r="U168" s="12">
        <v>0.1287896681256</v>
      </c>
      <c r="V168" s="12">
        <v>9.2492340546430005E-2</v>
      </c>
      <c r="W168" s="12">
        <v>0.24858552532780001</v>
      </c>
      <c r="X168" s="12">
        <v>0.27488353407549998</v>
      </c>
      <c r="Y168" s="12">
        <v>0.27560465583209998</v>
      </c>
      <c r="Z168" s="12">
        <v>0.1762978060955</v>
      </c>
      <c r="AA168" s="12">
        <v>6.9567132500169993E-2</v>
      </c>
      <c r="AB168" s="12">
        <v>4.7532773623539998E-2</v>
      </c>
      <c r="AC168" s="12">
        <v>0.34606328239279999</v>
      </c>
      <c r="AD168" s="12">
        <v>0.25105562730910003</v>
      </c>
      <c r="AE168" s="12">
        <v>0.23033946112379999</v>
      </c>
      <c r="AF168" s="12">
        <v>0.16302345703320001</v>
      </c>
      <c r="AG168" s="12">
        <v>0.14219441162490001</v>
      </c>
      <c r="AH168" s="12">
        <v>6.581935355528E-2</v>
      </c>
      <c r="AI168" s="12">
        <v>0</v>
      </c>
      <c r="AJ168" s="12">
        <v>0</v>
      </c>
      <c r="AK168" s="12">
        <v>0</v>
      </c>
      <c r="AL168" s="12">
        <v>9.4782119451440008E-2</v>
      </c>
      <c r="AM168" s="8"/>
    </row>
    <row r="169" spans="1:39" x14ac:dyDescent="0.2">
      <c r="A169" s="20"/>
      <c r="B169" s="20"/>
      <c r="C169" s="20"/>
      <c r="D169" s="13">
        <v>224</v>
      </c>
      <c r="E169" s="13">
        <v>44</v>
      </c>
      <c r="F169" s="13">
        <v>56</v>
      </c>
      <c r="G169" s="13">
        <v>56</v>
      </c>
      <c r="H169" s="13">
        <v>68</v>
      </c>
      <c r="I169" s="13">
        <v>15</v>
      </c>
      <c r="J169" s="13">
        <v>35</v>
      </c>
      <c r="K169" s="13">
        <v>32</v>
      </c>
      <c r="L169" s="13">
        <v>43</v>
      </c>
      <c r="M169" s="13">
        <v>82</v>
      </c>
      <c r="N169" s="13">
        <v>85</v>
      </c>
      <c r="O169" s="13">
        <v>130</v>
      </c>
      <c r="P169" s="13">
        <v>79</v>
      </c>
      <c r="Q169" s="13">
        <v>29</v>
      </c>
      <c r="R169" s="13">
        <v>41</v>
      </c>
      <c r="S169" s="13">
        <v>36</v>
      </c>
      <c r="T169" s="13">
        <v>19</v>
      </c>
      <c r="U169" s="13">
        <v>6</v>
      </c>
      <c r="V169" s="13">
        <v>14</v>
      </c>
      <c r="W169" s="13">
        <v>64</v>
      </c>
      <c r="X169" s="13">
        <v>79</v>
      </c>
      <c r="Y169" s="13">
        <v>38</v>
      </c>
      <c r="Z169" s="13">
        <v>26</v>
      </c>
      <c r="AA169" s="13">
        <v>7</v>
      </c>
      <c r="AB169" s="13">
        <v>1</v>
      </c>
      <c r="AC169" s="13">
        <v>147</v>
      </c>
      <c r="AD169" s="13">
        <v>25</v>
      </c>
      <c r="AE169" s="13">
        <v>5</v>
      </c>
      <c r="AF169" s="13">
        <v>7</v>
      </c>
      <c r="AG169" s="13">
        <v>6</v>
      </c>
      <c r="AH169" s="13">
        <v>2</v>
      </c>
      <c r="AI169" s="13">
        <v>0</v>
      </c>
      <c r="AJ169" s="13">
        <v>0</v>
      </c>
      <c r="AK169" s="13">
        <v>0</v>
      </c>
      <c r="AL169" s="13">
        <v>32</v>
      </c>
      <c r="AM169" s="8"/>
    </row>
    <row r="170" spans="1:39" x14ac:dyDescent="0.2">
      <c r="A170" s="20"/>
      <c r="B170" s="20"/>
      <c r="C170" s="20"/>
      <c r="D170" s="14" t="s">
        <v>83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5" t="s">
        <v>141</v>
      </c>
      <c r="Q170" s="14"/>
      <c r="R170" s="15" t="s">
        <v>153</v>
      </c>
      <c r="S170" s="14"/>
      <c r="T170" s="14"/>
      <c r="U170" s="14"/>
      <c r="V170" s="14"/>
      <c r="W170" s="15" t="s">
        <v>111</v>
      </c>
      <c r="X170" s="15" t="s">
        <v>111</v>
      </c>
      <c r="Y170" s="15" t="s">
        <v>111</v>
      </c>
      <c r="Z170" s="14"/>
      <c r="AA170" s="14"/>
      <c r="AB170" s="14"/>
      <c r="AC170" s="15" t="s">
        <v>162</v>
      </c>
      <c r="AD170" s="14"/>
      <c r="AE170" s="14"/>
      <c r="AF170" s="14"/>
      <c r="AG170" s="14"/>
      <c r="AH170" s="14"/>
      <c r="AI170" s="14"/>
      <c r="AJ170" s="14"/>
      <c r="AK170" s="14"/>
      <c r="AL170" s="14"/>
      <c r="AM170" s="8"/>
    </row>
    <row r="171" spans="1:39" x14ac:dyDescent="0.2">
      <c r="A171" s="22"/>
      <c r="B171" s="22"/>
      <c r="C171" s="19" t="s">
        <v>128</v>
      </c>
      <c r="D171" s="12">
        <v>0.29229933310360001</v>
      </c>
      <c r="E171" s="12">
        <v>0.27766464633459997</v>
      </c>
      <c r="F171" s="12">
        <v>0.2771436473726</v>
      </c>
      <c r="G171" s="12">
        <v>0.29204100344459999</v>
      </c>
      <c r="H171" s="12">
        <v>0.32035588798809989</v>
      </c>
      <c r="I171" s="12">
        <v>0.19827087240060001</v>
      </c>
      <c r="J171" s="12">
        <v>0.32853239063680001</v>
      </c>
      <c r="K171" s="12">
        <v>0.27743787415929999</v>
      </c>
      <c r="L171" s="12">
        <v>0.34442097634809998</v>
      </c>
      <c r="M171" s="12">
        <v>0.318774718879</v>
      </c>
      <c r="N171" s="12">
        <v>0.24299830708940001</v>
      </c>
      <c r="O171" s="12">
        <v>0.32396443235439998</v>
      </c>
      <c r="P171" s="12">
        <v>0.26970767750289998</v>
      </c>
      <c r="Q171" s="12">
        <v>0.3085147580964</v>
      </c>
      <c r="R171" s="12">
        <v>0.30953882214770001</v>
      </c>
      <c r="S171" s="12">
        <v>0.27570117088540003</v>
      </c>
      <c r="T171" s="12">
        <v>0.21748216846410001</v>
      </c>
      <c r="U171" s="12">
        <v>0.34319494968359998</v>
      </c>
      <c r="V171" s="12">
        <v>0.3935069601474</v>
      </c>
      <c r="W171" s="12">
        <v>0.25202089427669999</v>
      </c>
      <c r="X171" s="12">
        <v>0.31113257929280003</v>
      </c>
      <c r="Y171" s="12">
        <v>0.29542162672860001</v>
      </c>
      <c r="Z171" s="12">
        <v>0.26216751580030001</v>
      </c>
      <c r="AA171" s="12">
        <v>0.35804030704560003</v>
      </c>
      <c r="AB171" s="12">
        <v>0.33556420649840002</v>
      </c>
      <c r="AC171" s="12">
        <v>0.27784813101290001</v>
      </c>
      <c r="AD171" s="12">
        <v>0.33108374178150002</v>
      </c>
      <c r="AE171" s="12">
        <v>0.15394407620049999</v>
      </c>
      <c r="AF171" s="12">
        <v>0.1668512125895</v>
      </c>
      <c r="AG171" s="12">
        <v>0.32061322157319999</v>
      </c>
      <c r="AH171" s="12">
        <v>0.23456985959810001</v>
      </c>
      <c r="AI171" s="12">
        <v>0.10121480885170001</v>
      </c>
      <c r="AJ171" s="12">
        <v>0.31647291380030002</v>
      </c>
      <c r="AK171" s="12">
        <v>0.1821074436365</v>
      </c>
      <c r="AL171" s="12">
        <v>0.3252724407516</v>
      </c>
      <c r="AM171" s="8"/>
    </row>
    <row r="172" spans="1:39" x14ac:dyDescent="0.2">
      <c r="A172" s="20"/>
      <c r="B172" s="20"/>
      <c r="C172" s="20"/>
      <c r="D172" s="13">
        <v>305</v>
      </c>
      <c r="E172" s="13">
        <v>63</v>
      </c>
      <c r="F172" s="13">
        <v>86</v>
      </c>
      <c r="G172" s="13">
        <v>71</v>
      </c>
      <c r="H172" s="13">
        <v>85</v>
      </c>
      <c r="I172" s="13">
        <v>20</v>
      </c>
      <c r="J172" s="13">
        <v>41</v>
      </c>
      <c r="K172" s="13">
        <v>41</v>
      </c>
      <c r="L172" s="13">
        <v>72</v>
      </c>
      <c r="M172" s="13">
        <v>100</v>
      </c>
      <c r="N172" s="13">
        <v>103</v>
      </c>
      <c r="O172" s="13">
        <v>178</v>
      </c>
      <c r="P172" s="13">
        <v>82</v>
      </c>
      <c r="Q172" s="13">
        <v>36</v>
      </c>
      <c r="R172" s="13">
        <v>39</v>
      </c>
      <c r="S172" s="13">
        <v>65</v>
      </c>
      <c r="T172" s="13">
        <v>29</v>
      </c>
      <c r="U172" s="13">
        <v>12</v>
      </c>
      <c r="V172" s="13">
        <v>42</v>
      </c>
      <c r="W172" s="13">
        <v>84</v>
      </c>
      <c r="X172" s="13">
        <v>84</v>
      </c>
      <c r="Y172" s="13">
        <v>38</v>
      </c>
      <c r="Z172" s="13">
        <v>55</v>
      </c>
      <c r="AA172" s="13">
        <v>20</v>
      </c>
      <c r="AB172" s="13">
        <v>4</v>
      </c>
      <c r="AC172" s="13">
        <v>127</v>
      </c>
      <c r="AD172" s="13">
        <v>41</v>
      </c>
      <c r="AE172" s="13">
        <v>3</v>
      </c>
      <c r="AF172" s="13">
        <v>12</v>
      </c>
      <c r="AG172" s="13">
        <v>18</v>
      </c>
      <c r="AH172" s="13">
        <v>3</v>
      </c>
      <c r="AI172" s="13">
        <v>1</v>
      </c>
      <c r="AJ172" s="13">
        <v>4</v>
      </c>
      <c r="AK172" s="13">
        <v>1</v>
      </c>
      <c r="AL172" s="13">
        <v>95</v>
      </c>
      <c r="AM172" s="8"/>
    </row>
    <row r="173" spans="1:39" x14ac:dyDescent="0.2">
      <c r="A173" s="20"/>
      <c r="B173" s="20"/>
      <c r="C173" s="20"/>
      <c r="D173" s="14" t="s">
        <v>83</v>
      </c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5" t="s">
        <v>85</v>
      </c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8"/>
    </row>
    <row r="174" spans="1:39" x14ac:dyDescent="0.2">
      <c r="A174" s="22"/>
      <c r="B174" s="22"/>
      <c r="C174" s="19" t="s">
        <v>132</v>
      </c>
      <c r="D174" s="12">
        <v>0.11980887706439999</v>
      </c>
      <c r="E174" s="12">
        <v>7.6948412387370005E-2</v>
      </c>
      <c r="F174" s="12">
        <v>0.1916255392225</v>
      </c>
      <c r="G174" s="12">
        <v>0.13644890091209999</v>
      </c>
      <c r="H174" s="12">
        <v>6.1548634055200002E-2</v>
      </c>
      <c r="I174" s="12">
        <v>0.17716989308770001</v>
      </c>
      <c r="J174" s="12">
        <v>0.113184058629</v>
      </c>
      <c r="K174" s="12">
        <v>8.1085498536469999E-2</v>
      </c>
      <c r="L174" s="12">
        <v>0.12542255254019999</v>
      </c>
      <c r="M174" s="12">
        <v>0.1021757008099</v>
      </c>
      <c r="N174" s="12">
        <v>0.12835918074899999</v>
      </c>
      <c r="O174" s="12">
        <v>0.1204802079106</v>
      </c>
      <c r="P174" s="12">
        <v>0.1226033946782</v>
      </c>
      <c r="Q174" s="12">
        <v>4.3568581347960003E-2</v>
      </c>
      <c r="R174" s="12">
        <v>6.4484122421439999E-2</v>
      </c>
      <c r="S174" s="12">
        <v>0.1220702015353</v>
      </c>
      <c r="T174" s="12">
        <v>0.198000220433</v>
      </c>
      <c r="U174" s="12">
        <v>0.1096108979343</v>
      </c>
      <c r="V174" s="12">
        <v>0.1611935635658</v>
      </c>
      <c r="W174" s="12">
        <v>0.14222839547749999</v>
      </c>
      <c r="X174" s="12">
        <v>6.3104279896860002E-2</v>
      </c>
      <c r="Y174" s="12">
        <v>6.7163596358820007E-2</v>
      </c>
      <c r="Z174" s="12">
        <v>0.18701964648040001</v>
      </c>
      <c r="AA174" s="12">
        <v>0.2207893020891</v>
      </c>
      <c r="AB174" s="12">
        <v>3.5768014847609997E-2</v>
      </c>
      <c r="AC174" s="12">
        <v>5.0126703160919987E-2</v>
      </c>
      <c r="AD174" s="12">
        <v>0.14027538485890001</v>
      </c>
      <c r="AE174" s="12">
        <v>0</v>
      </c>
      <c r="AF174" s="12">
        <v>0.28906747021009999</v>
      </c>
      <c r="AG174" s="12">
        <v>0.13151410488260001</v>
      </c>
      <c r="AH174" s="12">
        <v>0.1104706943751</v>
      </c>
      <c r="AI174" s="12">
        <v>0</v>
      </c>
      <c r="AJ174" s="12">
        <v>0.53093433029449999</v>
      </c>
      <c r="AK174" s="12">
        <v>0.17312511711379999</v>
      </c>
      <c r="AL174" s="12">
        <v>0.1701158421242</v>
      </c>
      <c r="AM174" s="8"/>
    </row>
    <row r="175" spans="1:39" x14ac:dyDescent="0.2">
      <c r="A175" s="20"/>
      <c r="B175" s="20"/>
      <c r="C175" s="20"/>
      <c r="D175" s="13">
        <v>107</v>
      </c>
      <c r="E175" s="13">
        <v>24</v>
      </c>
      <c r="F175" s="13">
        <v>38</v>
      </c>
      <c r="G175" s="13">
        <v>32</v>
      </c>
      <c r="H175" s="13">
        <v>13</v>
      </c>
      <c r="I175" s="13">
        <v>16</v>
      </c>
      <c r="J175" s="13">
        <v>16</v>
      </c>
      <c r="K175" s="13">
        <v>16</v>
      </c>
      <c r="L175" s="13">
        <v>21</v>
      </c>
      <c r="M175" s="13">
        <v>31</v>
      </c>
      <c r="N175" s="13">
        <v>41</v>
      </c>
      <c r="O175" s="13">
        <v>62</v>
      </c>
      <c r="P175" s="13">
        <v>21</v>
      </c>
      <c r="Q175" s="13">
        <v>5</v>
      </c>
      <c r="R175" s="13">
        <v>10</v>
      </c>
      <c r="S175" s="13">
        <v>23</v>
      </c>
      <c r="T175" s="13">
        <v>19</v>
      </c>
      <c r="U175" s="13">
        <v>4</v>
      </c>
      <c r="V175" s="13">
        <v>25</v>
      </c>
      <c r="W175" s="13">
        <v>22</v>
      </c>
      <c r="X175" s="13">
        <v>19</v>
      </c>
      <c r="Y175" s="13">
        <v>12</v>
      </c>
      <c r="Z175" s="13">
        <v>34</v>
      </c>
      <c r="AA175" s="13">
        <v>14</v>
      </c>
      <c r="AB175" s="13">
        <v>1</v>
      </c>
      <c r="AC175" s="13">
        <v>18</v>
      </c>
      <c r="AD175" s="13">
        <v>13</v>
      </c>
      <c r="AE175" s="13">
        <v>0</v>
      </c>
      <c r="AF175" s="13">
        <v>10</v>
      </c>
      <c r="AG175" s="13">
        <v>10</v>
      </c>
      <c r="AH175" s="13">
        <v>3</v>
      </c>
      <c r="AI175" s="13">
        <v>0</v>
      </c>
      <c r="AJ175" s="13">
        <v>5</v>
      </c>
      <c r="AK175" s="13">
        <v>1</v>
      </c>
      <c r="AL175" s="13">
        <v>47</v>
      </c>
      <c r="AM175" s="8"/>
    </row>
    <row r="176" spans="1:39" x14ac:dyDescent="0.2">
      <c r="A176" s="20"/>
      <c r="B176" s="20"/>
      <c r="C176" s="20"/>
      <c r="D176" s="14" t="s">
        <v>83</v>
      </c>
      <c r="E176" s="14"/>
      <c r="F176" s="15" t="s">
        <v>196</v>
      </c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5" t="s">
        <v>95</v>
      </c>
      <c r="AA176" s="15" t="s">
        <v>95</v>
      </c>
      <c r="AB176" s="14"/>
      <c r="AC176" s="14"/>
      <c r="AD176" s="14"/>
      <c r="AE176" s="14"/>
      <c r="AF176" s="15" t="s">
        <v>85</v>
      </c>
      <c r="AG176" s="14"/>
      <c r="AH176" s="14"/>
      <c r="AI176" s="14"/>
      <c r="AJ176" s="15" t="s">
        <v>113</v>
      </c>
      <c r="AK176" s="14"/>
      <c r="AL176" s="15" t="s">
        <v>85</v>
      </c>
      <c r="AM176" s="8"/>
    </row>
    <row r="177" spans="1:39" x14ac:dyDescent="0.2">
      <c r="A177" s="22"/>
      <c r="B177" s="22"/>
      <c r="C177" s="19" t="s">
        <v>134</v>
      </c>
      <c r="D177" s="12">
        <v>6.1689707270220002E-2</v>
      </c>
      <c r="E177" s="12">
        <v>5.4223413553469997E-2</v>
      </c>
      <c r="F177" s="12">
        <v>8.1725597709559991E-2</v>
      </c>
      <c r="G177" s="12">
        <v>3.9012844135060003E-2</v>
      </c>
      <c r="H177" s="12">
        <v>6.6462642313590004E-2</v>
      </c>
      <c r="I177" s="12">
        <v>6.2671527077840003E-2</v>
      </c>
      <c r="J177" s="12">
        <v>8.4680602150250001E-2</v>
      </c>
      <c r="K177" s="12">
        <v>5.9641993065210001E-2</v>
      </c>
      <c r="L177" s="12">
        <v>6.8642732040109997E-2</v>
      </c>
      <c r="M177" s="12">
        <v>3.4554592452429998E-2</v>
      </c>
      <c r="N177" s="12">
        <v>7.248380493586E-2</v>
      </c>
      <c r="O177" s="12">
        <v>5.4663540641159997E-2</v>
      </c>
      <c r="P177" s="12">
        <v>3.2419621657370001E-2</v>
      </c>
      <c r="Q177" s="12">
        <v>1.3365892526149999E-2</v>
      </c>
      <c r="R177" s="12">
        <v>4.2598115468069998E-2</v>
      </c>
      <c r="S177" s="12">
        <v>8.3375160925769992E-2</v>
      </c>
      <c r="T177" s="12">
        <v>9.8449894371020003E-2</v>
      </c>
      <c r="U177" s="12">
        <v>0.1212955126266</v>
      </c>
      <c r="V177" s="12">
        <v>8.2392506649030001E-2</v>
      </c>
      <c r="W177" s="12">
        <v>6.1161070167330002E-2</v>
      </c>
      <c r="X177" s="12">
        <v>1.8114061506380001E-2</v>
      </c>
      <c r="Y177" s="12">
        <v>7.854465674095E-2</v>
      </c>
      <c r="Z177" s="12">
        <v>0.110005935224</v>
      </c>
      <c r="AA177" s="12">
        <v>7.527516539786E-2</v>
      </c>
      <c r="AB177" s="12">
        <v>0</v>
      </c>
      <c r="AC177" s="12">
        <v>3.1813218558610003E-2</v>
      </c>
      <c r="AD177" s="12">
        <v>4.5178854720229998E-2</v>
      </c>
      <c r="AE177" s="12">
        <v>9.2257134319290002E-2</v>
      </c>
      <c r="AF177" s="12">
        <v>5.7215906504950002E-2</v>
      </c>
      <c r="AG177" s="12">
        <v>6.5179761524900001E-2</v>
      </c>
      <c r="AH177" s="12">
        <v>0</v>
      </c>
      <c r="AI177" s="12">
        <v>0.1054451897239</v>
      </c>
      <c r="AJ177" s="12">
        <v>3.2729679499799998E-2</v>
      </c>
      <c r="AK177" s="12">
        <v>6.9767445616460005E-2</v>
      </c>
      <c r="AL177" s="12">
        <v>0.1110487328581</v>
      </c>
      <c r="AM177" s="8"/>
    </row>
    <row r="178" spans="1:39" x14ac:dyDescent="0.2">
      <c r="A178" s="20"/>
      <c r="B178" s="20"/>
      <c r="C178" s="20"/>
      <c r="D178" s="13">
        <v>54</v>
      </c>
      <c r="E178" s="13">
        <v>12</v>
      </c>
      <c r="F178" s="13">
        <v>18</v>
      </c>
      <c r="G178" s="13">
        <v>10</v>
      </c>
      <c r="H178" s="13">
        <v>14</v>
      </c>
      <c r="I178" s="13">
        <v>5</v>
      </c>
      <c r="J178" s="13">
        <v>11</v>
      </c>
      <c r="K178" s="13">
        <v>9</v>
      </c>
      <c r="L178" s="13">
        <v>12</v>
      </c>
      <c r="M178" s="13">
        <v>11</v>
      </c>
      <c r="N178" s="13">
        <v>27</v>
      </c>
      <c r="O178" s="13">
        <v>24</v>
      </c>
      <c r="P178" s="13">
        <v>7</v>
      </c>
      <c r="Q178" s="13">
        <v>2</v>
      </c>
      <c r="R178" s="13">
        <v>3</v>
      </c>
      <c r="S178" s="13">
        <v>18</v>
      </c>
      <c r="T178" s="13">
        <v>8</v>
      </c>
      <c r="U178" s="13">
        <v>1</v>
      </c>
      <c r="V178" s="13">
        <v>15</v>
      </c>
      <c r="W178" s="13">
        <v>12</v>
      </c>
      <c r="X178" s="13">
        <v>5</v>
      </c>
      <c r="Y178" s="13">
        <v>10</v>
      </c>
      <c r="Z178" s="13">
        <v>14</v>
      </c>
      <c r="AA178" s="13">
        <v>10</v>
      </c>
      <c r="AB178" s="13">
        <v>0</v>
      </c>
      <c r="AC178" s="13">
        <v>10</v>
      </c>
      <c r="AD178" s="13">
        <v>5</v>
      </c>
      <c r="AE178" s="13">
        <v>2</v>
      </c>
      <c r="AF178" s="13">
        <v>2</v>
      </c>
      <c r="AG178" s="13">
        <v>3</v>
      </c>
      <c r="AH178" s="13">
        <v>0</v>
      </c>
      <c r="AI178" s="13">
        <v>1</v>
      </c>
      <c r="AJ178" s="13">
        <v>1</v>
      </c>
      <c r="AK178" s="13">
        <v>1</v>
      </c>
      <c r="AL178" s="13">
        <v>29</v>
      </c>
      <c r="AM178" s="8"/>
    </row>
    <row r="179" spans="1:39" x14ac:dyDescent="0.2">
      <c r="A179" s="20"/>
      <c r="B179" s="20"/>
      <c r="C179" s="20"/>
      <c r="D179" s="14" t="s">
        <v>83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5" t="s">
        <v>95</v>
      </c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8"/>
    </row>
    <row r="180" spans="1:39" x14ac:dyDescent="0.2">
      <c r="A180" s="22"/>
      <c r="B180" s="22"/>
      <c r="C180" s="19" t="s">
        <v>137</v>
      </c>
      <c r="D180" s="12">
        <v>0.30240714683589998</v>
      </c>
      <c r="E180" s="12">
        <v>0.31797705249960001</v>
      </c>
      <c r="F180" s="12">
        <v>0.25081514138909999</v>
      </c>
      <c r="G180" s="12">
        <v>0.33212234971819998</v>
      </c>
      <c r="H180" s="12">
        <v>0.31879455255759998</v>
      </c>
      <c r="I180" s="12">
        <v>0.36922588389269989</v>
      </c>
      <c r="J180" s="12">
        <v>0.26404692143109998</v>
      </c>
      <c r="K180" s="12">
        <v>0.30992583780159999</v>
      </c>
      <c r="L180" s="12">
        <v>0.24279450434300001</v>
      </c>
      <c r="M180" s="12">
        <v>0.28448251854399997</v>
      </c>
      <c r="N180" s="12">
        <v>0.34533914399229998</v>
      </c>
      <c r="O180" s="12">
        <v>0.25452473564119998</v>
      </c>
      <c r="P180" s="12">
        <v>0.272134877158</v>
      </c>
      <c r="Q180" s="12">
        <v>0.3881075823197</v>
      </c>
      <c r="R180" s="12">
        <v>0.24850716443990001</v>
      </c>
      <c r="S180" s="12">
        <v>0.34038444152370001</v>
      </c>
      <c r="T180" s="12">
        <v>0.2977356621276</v>
      </c>
      <c r="U180" s="12">
        <v>0.29710897163</v>
      </c>
      <c r="V180" s="12">
        <v>0.27041462909129999</v>
      </c>
      <c r="W180" s="12">
        <v>0.29600411475060001</v>
      </c>
      <c r="X180" s="12">
        <v>0.33276554522840002</v>
      </c>
      <c r="Y180" s="12">
        <v>0.28326546433950001</v>
      </c>
      <c r="Z180" s="12">
        <v>0.26450909639980003</v>
      </c>
      <c r="AA180" s="12">
        <v>0.27632809296720001</v>
      </c>
      <c r="AB180" s="12">
        <v>0.58113500503049997</v>
      </c>
      <c r="AC180" s="12">
        <v>0.29414866487480001</v>
      </c>
      <c r="AD180" s="12">
        <v>0.2324063913303</v>
      </c>
      <c r="AE180" s="12">
        <v>0.52345932835639997</v>
      </c>
      <c r="AF180" s="12">
        <v>0.32384195366230001</v>
      </c>
      <c r="AG180" s="12">
        <v>0.34049850039439999</v>
      </c>
      <c r="AH180" s="12">
        <v>0.58914009247139998</v>
      </c>
      <c r="AI180" s="12">
        <v>0.79334000142440009</v>
      </c>
      <c r="AJ180" s="12">
        <v>0.1198630764054</v>
      </c>
      <c r="AK180" s="12">
        <v>0.57499999363330001</v>
      </c>
      <c r="AL180" s="12">
        <v>0.29878086481459998</v>
      </c>
      <c r="AM180" s="8"/>
    </row>
    <row r="181" spans="1:39" x14ac:dyDescent="0.2">
      <c r="A181" s="20"/>
      <c r="B181" s="20"/>
      <c r="C181" s="20"/>
      <c r="D181" s="13">
        <v>260</v>
      </c>
      <c r="E181" s="13">
        <v>56</v>
      </c>
      <c r="F181" s="13">
        <v>71</v>
      </c>
      <c r="G181" s="13">
        <v>59</v>
      </c>
      <c r="H181" s="13">
        <v>74</v>
      </c>
      <c r="I181" s="13">
        <v>33</v>
      </c>
      <c r="J181" s="13">
        <v>38</v>
      </c>
      <c r="K181" s="13">
        <v>42</v>
      </c>
      <c r="L181" s="13">
        <v>47</v>
      </c>
      <c r="M181" s="13">
        <v>70</v>
      </c>
      <c r="N181" s="13">
        <v>117</v>
      </c>
      <c r="O181" s="13">
        <v>119</v>
      </c>
      <c r="P181" s="13">
        <v>55</v>
      </c>
      <c r="Q181" s="13">
        <v>29</v>
      </c>
      <c r="R181" s="13">
        <v>31</v>
      </c>
      <c r="S181" s="13">
        <v>71</v>
      </c>
      <c r="T181" s="13">
        <v>33</v>
      </c>
      <c r="U181" s="13">
        <v>11</v>
      </c>
      <c r="V181" s="13">
        <v>30</v>
      </c>
      <c r="W181" s="13">
        <v>57</v>
      </c>
      <c r="X181" s="13">
        <v>67</v>
      </c>
      <c r="Y181" s="13">
        <v>51</v>
      </c>
      <c r="Z181" s="13">
        <v>42</v>
      </c>
      <c r="AA181" s="13">
        <v>17</v>
      </c>
      <c r="AB181" s="13">
        <v>7</v>
      </c>
      <c r="AC181" s="13">
        <v>91</v>
      </c>
      <c r="AD181" s="13">
        <v>19</v>
      </c>
      <c r="AE181" s="13">
        <v>9</v>
      </c>
      <c r="AF181" s="13">
        <v>14</v>
      </c>
      <c r="AG181" s="13">
        <v>21</v>
      </c>
      <c r="AH181" s="13">
        <v>11</v>
      </c>
      <c r="AI181" s="13">
        <v>2</v>
      </c>
      <c r="AJ181" s="13">
        <v>3</v>
      </c>
      <c r="AK181" s="13">
        <v>2</v>
      </c>
      <c r="AL181" s="13">
        <v>88</v>
      </c>
      <c r="AM181" s="8"/>
    </row>
    <row r="182" spans="1:39" x14ac:dyDescent="0.2">
      <c r="A182" s="20"/>
      <c r="B182" s="20"/>
      <c r="C182" s="20"/>
      <c r="D182" s="14" t="s">
        <v>83</v>
      </c>
      <c r="E182" s="14"/>
      <c r="F182" s="14"/>
      <c r="G182" s="14"/>
      <c r="H182" s="14"/>
      <c r="I182" s="14"/>
      <c r="J182" s="14"/>
      <c r="K182" s="14"/>
      <c r="L182" s="14"/>
      <c r="M182" s="14"/>
      <c r="N182" s="15" t="s">
        <v>95</v>
      </c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8"/>
    </row>
    <row r="183" spans="1:39" x14ac:dyDescent="0.2">
      <c r="A183" s="22"/>
      <c r="B183" s="22"/>
      <c r="C183" s="19" t="s">
        <v>29</v>
      </c>
      <c r="D183" s="12">
        <v>1</v>
      </c>
      <c r="E183" s="12">
        <v>1</v>
      </c>
      <c r="F183" s="12">
        <v>1</v>
      </c>
      <c r="G183" s="12">
        <v>1</v>
      </c>
      <c r="H183" s="12">
        <v>1</v>
      </c>
      <c r="I183" s="12">
        <v>1</v>
      </c>
      <c r="J183" s="12">
        <v>1</v>
      </c>
      <c r="K183" s="12">
        <v>1</v>
      </c>
      <c r="L183" s="12">
        <v>1</v>
      </c>
      <c r="M183" s="12">
        <v>1</v>
      </c>
      <c r="N183" s="12">
        <v>1</v>
      </c>
      <c r="O183" s="12">
        <v>1</v>
      </c>
      <c r="P183" s="12">
        <v>1</v>
      </c>
      <c r="Q183" s="12">
        <v>1</v>
      </c>
      <c r="R183" s="12">
        <v>1</v>
      </c>
      <c r="S183" s="12">
        <v>1</v>
      </c>
      <c r="T183" s="12">
        <v>1</v>
      </c>
      <c r="U183" s="12">
        <v>1</v>
      </c>
      <c r="V183" s="12">
        <v>1</v>
      </c>
      <c r="W183" s="12">
        <v>1</v>
      </c>
      <c r="X183" s="12">
        <v>1</v>
      </c>
      <c r="Y183" s="12">
        <v>1</v>
      </c>
      <c r="Z183" s="12">
        <v>1</v>
      </c>
      <c r="AA183" s="12">
        <v>1</v>
      </c>
      <c r="AB183" s="12">
        <v>1</v>
      </c>
      <c r="AC183" s="12">
        <v>1</v>
      </c>
      <c r="AD183" s="12">
        <v>1</v>
      </c>
      <c r="AE183" s="12">
        <v>1</v>
      </c>
      <c r="AF183" s="12">
        <v>1</v>
      </c>
      <c r="AG183" s="12">
        <v>1</v>
      </c>
      <c r="AH183" s="12">
        <v>1</v>
      </c>
      <c r="AI183" s="12">
        <v>1</v>
      </c>
      <c r="AJ183" s="12">
        <v>1</v>
      </c>
      <c r="AK183" s="12">
        <v>1</v>
      </c>
      <c r="AL183" s="12">
        <v>1</v>
      </c>
      <c r="AM183" s="8"/>
    </row>
    <row r="184" spans="1:39" x14ac:dyDescent="0.2">
      <c r="A184" s="20"/>
      <c r="B184" s="20"/>
      <c r="C184" s="20"/>
      <c r="D184" s="13">
        <v>950</v>
      </c>
      <c r="E184" s="13">
        <v>199</v>
      </c>
      <c r="F184" s="13">
        <v>269</v>
      </c>
      <c r="G184" s="13">
        <v>228</v>
      </c>
      <c r="H184" s="13">
        <v>254</v>
      </c>
      <c r="I184" s="13">
        <v>89</v>
      </c>
      <c r="J184" s="13">
        <v>141</v>
      </c>
      <c r="K184" s="13">
        <v>140</v>
      </c>
      <c r="L184" s="13">
        <v>195</v>
      </c>
      <c r="M184" s="13">
        <v>294</v>
      </c>
      <c r="N184" s="13">
        <v>373</v>
      </c>
      <c r="O184" s="13">
        <v>513</v>
      </c>
      <c r="P184" s="13">
        <v>244</v>
      </c>
      <c r="Q184" s="13">
        <v>101</v>
      </c>
      <c r="R184" s="13">
        <v>124</v>
      </c>
      <c r="S184" s="13">
        <v>213</v>
      </c>
      <c r="T184" s="13">
        <v>108</v>
      </c>
      <c r="U184" s="13">
        <v>34</v>
      </c>
      <c r="V184" s="13">
        <v>126</v>
      </c>
      <c r="W184" s="13">
        <v>239</v>
      </c>
      <c r="X184" s="13">
        <v>254</v>
      </c>
      <c r="Y184" s="13">
        <v>149</v>
      </c>
      <c r="Z184" s="13">
        <v>171</v>
      </c>
      <c r="AA184" s="13">
        <v>68</v>
      </c>
      <c r="AB184" s="13">
        <v>13</v>
      </c>
      <c r="AC184" s="13">
        <v>393</v>
      </c>
      <c r="AD184" s="13">
        <v>103</v>
      </c>
      <c r="AE184" s="13">
        <v>19</v>
      </c>
      <c r="AF184" s="13">
        <v>45</v>
      </c>
      <c r="AG184" s="13">
        <v>58</v>
      </c>
      <c r="AH184" s="13">
        <v>19</v>
      </c>
      <c r="AI184" s="13">
        <v>4</v>
      </c>
      <c r="AJ184" s="13">
        <v>13</v>
      </c>
      <c r="AK184" s="13">
        <v>5</v>
      </c>
      <c r="AL184" s="13">
        <v>291</v>
      </c>
      <c r="AM184" s="8"/>
    </row>
    <row r="185" spans="1:39" x14ac:dyDescent="0.2">
      <c r="A185" s="20"/>
      <c r="B185" s="20"/>
      <c r="C185" s="20"/>
      <c r="D185" s="14" t="s">
        <v>83</v>
      </c>
      <c r="E185" s="14" t="s">
        <v>83</v>
      </c>
      <c r="F185" s="14" t="s">
        <v>83</v>
      </c>
      <c r="G185" s="14" t="s">
        <v>83</v>
      </c>
      <c r="H185" s="14" t="s">
        <v>83</v>
      </c>
      <c r="I185" s="14" t="s">
        <v>83</v>
      </c>
      <c r="J185" s="14" t="s">
        <v>83</v>
      </c>
      <c r="K185" s="14" t="s">
        <v>83</v>
      </c>
      <c r="L185" s="14" t="s">
        <v>83</v>
      </c>
      <c r="M185" s="14" t="s">
        <v>83</v>
      </c>
      <c r="N185" s="14" t="s">
        <v>83</v>
      </c>
      <c r="O185" s="14" t="s">
        <v>83</v>
      </c>
      <c r="P185" s="14" t="s">
        <v>83</v>
      </c>
      <c r="Q185" s="14" t="s">
        <v>83</v>
      </c>
      <c r="R185" s="14" t="s">
        <v>83</v>
      </c>
      <c r="S185" s="14" t="s">
        <v>83</v>
      </c>
      <c r="T185" s="14" t="s">
        <v>83</v>
      </c>
      <c r="U185" s="14" t="s">
        <v>83</v>
      </c>
      <c r="V185" s="14" t="s">
        <v>83</v>
      </c>
      <c r="W185" s="14" t="s">
        <v>83</v>
      </c>
      <c r="X185" s="14" t="s">
        <v>83</v>
      </c>
      <c r="Y185" s="14" t="s">
        <v>83</v>
      </c>
      <c r="Z185" s="14" t="s">
        <v>83</v>
      </c>
      <c r="AA185" s="14" t="s">
        <v>83</v>
      </c>
      <c r="AB185" s="14" t="s">
        <v>83</v>
      </c>
      <c r="AC185" s="14" t="s">
        <v>83</v>
      </c>
      <c r="AD185" s="14" t="s">
        <v>83</v>
      </c>
      <c r="AE185" s="14" t="s">
        <v>83</v>
      </c>
      <c r="AF185" s="14" t="s">
        <v>83</v>
      </c>
      <c r="AG185" s="14" t="s">
        <v>83</v>
      </c>
      <c r="AH185" s="14" t="s">
        <v>83</v>
      </c>
      <c r="AI185" s="14" t="s">
        <v>83</v>
      </c>
      <c r="AJ185" s="14" t="s">
        <v>83</v>
      </c>
      <c r="AK185" s="14" t="s">
        <v>83</v>
      </c>
      <c r="AL185" s="14" t="s">
        <v>83</v>
      </c>
      <c r="AM185" s="8"/>
    </row>
    <row r="186" spans="1:39" x14ac:dyDescent="0.2">
      <c r="A186" s="22"/>
      <c r="B186" s="19" t="s">
        <v>197</v>
      </c>
      <c r="C186" s="19" t="s">
        <v>122</v>
      </c>
      <c r="D186" s="12">
        <v>7.3771861018159995E-2</v>
      </c>
      <c r="E186" s="12">
        <v>8.9948369326119992E-2</v>
      </c>
      <c r="F186" s="12">
        <v>9.6887795893029996E-2</v>
      </c>
      <c r="G186" s="12">
        <v>6.0557576838380013E-2</v>
      </c>
      <c r="H186" s="12">
        <v>4.8136621619619999E-2</v>
      </c>
      <c r="I186" s="12">
        <v>9.2156722673369995E-2</v>
      </c>
      <c r="J186" s="12">
        <v>6.0826160363369998E-2</v>
      </c>
      <c r="K186" s="12">
        <v>5.9822229600430002E-2</v>
      </c>
      <c r="L186" s="12">
        <v>7.6163992606839995E-2</v>
      </c>
      <c r="M186" s="12">
        <v>8.6345315403540013E-2</v>
      </c>
      <c r="N186" s="12">
        <v>6.7402881602839998E-2</v>
      </c>
      <c r="O186" s="12">
        <v>8.5186638448739999E-2</v>
      </c>
      <c r="P186" s="12">
        <v>0.1931190484168</v>
      </c>
      <c r="Q186" s="12">
        <v>8.4549184384899986E-2</v>
      </c>
      <c r="R186" s="12">
        <v>6.2514159627300003E-2</v>
      </c>
      <c r="S186" s="12">
        <v>4.2335566577149999E-2</v>
      </c>
      <c r="T186" s="12">
        <v>0</v>
      </c>
      <c r="U186" s="12">
        <v>0</v>
      </c>
      <c r="V186" s="12">
        <v>0</v>
      </c>
      <c r="W186" s="12">
        <v>0.18166620060829999</v>
      </c>
      <c r="X186" s="12">
        <v>9.4778583144010012E-2</v>
      </c>
      <c r="Y186" s="12">
        <v>1.7401513587850002E-2</v>
      </c>
      <c r="Z186" s="12">
        <v>0</v>
      </c>
      <c r="AA186" s="12">
        <v>0</v>
      </c>
      <c r="AB186" s="12">
        <v>8.898731348991E-2</v>
      </c>
      <c r="AC186" s="12">
        <v>9.6736156461699987E-2</v>
      </c>
      <c r="AD186" s="12">
        <v>0.1279457639255</v>
      </c>
      <c r="AE186" s="12">
        <v>0.1035037859776</v>
      </c>
      <c r="AF186" s="12">
        <v>6.8010894182839995E-2</v>
      </c>
      <c r="AG186" s="12">
        <v>3.5395195318789999E-2</v>
      </c>
      <c r="AH186" s="12">
        <v>5.9896665474570003E-2</v>
      </c>
      <c r="AI186" s="12">
        <v>0</v>
      </c>
      <c r="AJ186" s="12">
        <v>6.2958741271649993E-2</v>
      </c>
      <c r="AK186" s="12">
        <v>0</v>
      </c>
      <c r="AL186" s="12">
        <v>3.2054275190769997E-2</v>
      </c>
      <c r="AM186" s="8"/>
    </row>
    <row r="187" spans="1:39" x14ac:dyDescent="0.2">
      <c r="A187" s="20"/>
      <c r="B187" s="20"/>
      <c r="C187" s="20"/>
      <c r="D187" s="13">
        <v>59</v>
      </c>
      <c r="E187" s="13">
        <v>10</v>
      </c>
      <c r="F187" s="13">
        <v>20</v>
      </c>
      <c r="G187" s="13">
        <v>16</v>
      </c>
      <c r="H187" s="13">
        <v>13</v>
      </c>
      <c r="I187" s="13">
        <v>6</v>
      </c>
      <c r="J187" s="13">
        <v>7</v>
      </c>
      <c r="K187" s="13">
        <v>7</v>
      </c>
      <c r="L187" s="13">
        <v>10</v>
      </c>
      <c r="M187" s="13">
        <v>25</v>
      </c>
      <c r="N187" s="13">
        <v>21</v>
      </c>
      <c r="O187" s="13">
        <v>36</v>
      </c>
      <c r="P187" s="13">
        <v>42</v>
      </c>
      <c r="Q187" s="13">
        <v>6</v>
      </c>
      <c r="R187" s="13">
        <v>6</v>
      </c>
      <c r="S187" s="13">
        <v>5</v>
      </c>
      <c r="T187" s="13">
        <v>0</v>
      </c>
      <c r="U187" s="13">
        <v>0</v>
      </c>
      <c r="V187" s="13">
        <v>0</v>
      </c>
      <c r="W187" s="13">
        <v>34</v>
      </c>
      <c r="X187" s="13">
        <v>17</v>
      </c>
      <c r="Y187" s="13">
        <v>4</v>
      </c>
      <c r="Z187" s="13">
        <v>0</v>
      </c>
      <c r="AA187" s="13">
        <v>0</v>
      </c>
      <c r="AB187" s="13">
        <v>2</v>
      </c>
      <c r="AC187" s="13">
        <v>32</v>
      </c>
      <c r="AD187" s="13">
        <v>8</v>
      </c>
      <c r="AE187" s="13">
        <v>1</v>
      </c>
      <c r="AF187" s="13">
        <v>3</v>
      </c>
      <c r="AG187" s="13">
        <v>2</v>
      </c>
      <c r="AH187" s="13">
        <v>1</v>
      </c>
      <c r="AI187" s="13">
        <v>0</v>
      </c>
      <c r="AJ187" s="13">
        <v>1</v>
      </c>
      <c r="AK187" s="13">
        <v>0</v>
      </c>
      <c r="AL187" s="13">
        <v>11</v>
      </c>
      <c r="AM187" s="8"/>
    </row>
    <row r="188" spans="1:39" x14ac:dyDescent="0.2">
      <c r="A188" s="20"/>
      <c r="B188" s="20"/>
      <c r="C188" s="20"/>
      <c r="D188" s="14" t="s">
        <v>83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5" t="s">
        <v>158</v>
      </c>
      <c r="Q188" s="14"/>
      <c r="R188" s="14"/>
      <c r="S188" s="14"/>
      <c r="T188" s="14"/>
      <c r="U188" s="14"/>
      <c r="V188" s="14"/>
      <c r="W188" s="15" t="s">
        <v>179</v>
      </c>
      <c r="X188" s="15" t="s">
        <v>177</v>
      </c>
      <c r="Y188" s="14"/>
      <c r="Z188" s="14"/>
      <c r="AA188" s="14"/>
      <c r="AB188" s="15" t="s">
        <v>130</v>
      </c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8"/>
    </row>
    <row r="189" spans="1:39" x14ac:dyDescent="0.2">
      <c r="A189" s="22"/>
      <c r="B189" s="22"/>
      <c r="C189" s="19" t="s">
        <v>128</v>
      </c>
      <c r="D189" s="12">
        <v>0.30315332375359999</v>
      </c>
      <c r="E189" s="12">
        <v>0.32922221560839998</v>
      </c>
      <c r="F189" s="12">
        <v>0.2538838872593</v>
      </c>
      <c r="G189" s="12">
        <v>0.27863105750270001</v>
      </c>
      <c r="H189" s="12">
        <v>0.35750118075640003</v>
      </c>
      <c r="I189" s="12">
        <v>0.20762412623080001</v>
      </c>
      <c r="J189" s="12">
        <v>0.24038096596710001</v>
      </c>
      <c r="K189" s="12">
        <v>0.36749688431100003</v>
      </c>
      <c r="L189" s="12">
        <v>0.40251371876850001</v>
      </c>
      <c r="M189" s="12">
        <v>0.30667152228830002</v>
      </c>
      <c r="N189" s="12">
        <v>0.27357810945229999</v>
      </c>
      <c r="O189" s="12">
        <v>0.32316687884110001</v>
      </c>
      <c r="P189" s="12">
        <v>0.56353696694760003</v>
      </c>
      <c r="Q189" s="12">
        <v>0.4264813567404</v>
      </c>
      <c r="R189" s="12">
        <v>0.46699110267369998</v>
      </c>
      <c r="S189" s="12">
        <v>0.2483798386345</v>
      </c>
      <c r="T189" s="12">
        <v>3.1062439181809998E-2</v>
      </c>
      <c r="U189" s="12">
        <v>0</v>
      </c>
      <c r="V189" s="12">
        <v>0</v>
      </c>
      <c r="W189" s="12">
        <v>0.48777075240349999</v>
      </c>
      <c r="X189" s="12">
        <v>0.4957525152401</v>
      </c>
      <c r="Y189" s="12">
        <v>0.19166836951310001</v>
      </c>
      <c r="Z189" s="12">
        <v>3.0536395152929999E-2</v>
      </c>
      <c r="AA189" s="12">
        <v>0</v>
      </c>
      <c r="AB189" s="12">
        <v>0.35709523536159998</v>
      </c>
      <c r="AC189" s="12">
        <v>0.38035050445200003</v>
      </c>
      <c r="AD189" s="12">
        <v>0.25788437157920002</v>
      </c>
      <c r="AE189" s="12">
        <v>9.3970046958270007E-2</v>
      </c>
      <c r="AF189" s="12">
        <v>0.47508555107049999</v>
      </c>
      <c r="AG189" s="12">
        <v>0.315487796436</v>
      </c>
      <c r="AH189" s="12">
        <v>0.3093963670812</v>
      </c>
      <c r="AI189" s="12">
        <v>0.12147332276220001</v>
      </c>
      <c r="AJ189" s="12">
        <v>0</v>
      </c>
      <c r="AK189" s="12">
        <v>0.49408025677709999</v>
      </c>
      <c r="AL189" s="12">
        <v>0.21716518869029999</v>
      </c>
      <c r="AM189" s="8"/>
    </row>
    <row r="190" spans="1:39" x14ac:dyDescent="0.2">
      <c r="A190" s="20"/>
      <c r="B190" s="20"/>
      <c r="C190" s="20"/>
      <c r="D190" s="13">
        <v>313</v>
      </c>
      <c r="E190" s="13">
        <v>70</v>
      </c>
      <c r="F190" s="13">
        <v>84</v>
      </c>
      <c r="G190" s="13">
        <v>69</v>
      </c>
      <c r="H190" s="13">
        <v>90</v>
      </c>
      <c r="I190" s="13">
        <v>19</v>
      </c>
      <c r="J190" s="13">
        <v>39</v>
      </c>
      <c r="K190" s="13">
        <v>51</v>
      </c>
      <c r="L190" s="13">
        <v>74</v>
      </c>
      <c r="M190" s="13">
        <v>94</v>
      </c>
      <c r="N190" s="13">
        <v>105</v>
      </c>
      <c r="O190" s="13">
        <v>187</v>
      </c>
      <c r="P190" s="13">
        <v>139</v>
      </c>
      <c r="Q190" s="13">
        <v>40</v>
      </c>
      <c r="R190" s="13">
        <v>69</v>
      </c>
      <c r="S190" s="13">
        <v>62</v>
      </c>
      <c r="T190" s="13">
        <v>3</v>
      </c>
      <c r="U190" s="13">
        <v>0</v>
      </c>
      <c r="V190" s="13">
        <v>0</v>
      </c>
      <c r="W190" s="13">
        <v>128</v>
      </c>
      <c r="X190" s="13">
        <v>128</v>
      </c>
      <c r="Y190" s="13">
        <v>31</v>
      </c>
      <c r="Z190" s="13">
        <v>5</v>
      </c>
      <c r="AA190" s="13">
        <v>0</v>
      </c>
      <c r="AB190" s="13">
        <v>5</v>
      </c>
      <c r="AC190" s="13">
        <v>163</v>
      </c>
      <c r="AD190" s="13">
        <v>37</v>
      </c>
      <c r="AE190" s="13">
        <v>2</v>
      </c>
      <c r="AF190" s="13">
        <v>22</v>
      </c>
      <c r="AG190" s="13">
        <v>15</v>
      </c>
      <c r="AH190" s="13">
        <v>5</v>
      </c>
      <c r="AI190" s="13">
        <v>1</v>
      </c>
      <c r="AJ190" s="13">
        <v>0</v>
      </c>
      <c r="AK190" s="13">
        <v>2</v>
      </c>
      <c r="AL190" s="13">
        <v>66</v>
      </c>
      <c r="AM190" s="8"/>
    </row>
    <row r="191" spans="1:39" x14ac:dyDescent="0.2">
      <c r="A191" s="20"/>
      <c r="B191" s="20"/>
      <c r="C191" s="20"/>
      <c r="D191" s="14" t="s">
        <v>83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5" t="s">
        <v>106</v>
      </c>
      <c r="Q191" s="15" t="s">
        <v>87</v>
      </c>
      <c r="R191" s="15" t="s">
        <v>198</v>
      </c>
      <c r="S191" s="15" t="s">
        <v>124</v>
      </c>
      <c r="T191" s="14"/>
      <c r="U191" s="14"/>
      <c r="V191" s="14"/>
      <c r="W191" s="15" t="s">
        <v>90</v>
      </c>
      <c r="X191" s="15" t="s">
        <v>90</v>
      </c>
      <c r="Y191" s="15" t="s">
        <v>131</v>
      </c>
      <c r="Z191" s="14"/>
      <c r="AA191" s="14"/>
      <c r="AB191" s="15" t="s">
        <v>127</v>
      </c>
      <c r="AC191" s="15" t="s">
        <v>92</v>
      </c>
      <c r="AD191" s="14"/>
      <c r="AE191" s="14"/>
      <c r="AF191" s="14"/>
      <c r="AG191" s="14"/>
      <c r="AH191" s="14"/>
      <c r="AI191" s="14"/>
      <c r="AJ191" s="14"/>
      <c r="AK191" s="14"/>
      <c r="AL191" s="14"/>
      <c r="AM191" s="8"/>
    </row>
    <row r="192" spans="1:39" x14ac:dyDescent="0.2">
      <c r="A192" s="22"/>
      <c r="B192" s="22"/>
      <c r="C192" s="19" t="s">
        <v>132</v>
      </c>
      <c r="D192" s="12">
        <v>0.23398875520750001</v>
      </c>
      <c r="E192" s="12">
        <v>0.23988726304810001</v>
      </c>
      <c r="F192" s="12">
        <v>0.1688561757324</v>
      </c>
      <c r="G192" s="12">
        <v>0.3390450231073</v>
      </c>
      <c r="H192" s="12">
        <v>0.20439478141850001</v>
      </c>
      <c r="I192" s="12">
        <v>0.25312845497620001</v>
      </c>
      <c r="J192" s="12">
        <v>0.25942034029799999</v>
      </c>
      <c r="K192" s="12">
        <v>0.2444121228369</v>
      </c>
      <c r="L192" s="12">
        <v>0.20360585542240001</v>
      </c>
      <c r="M192" s="12">
        <v>0.22329430871440001</v>
      </c>
      <c r="N192" s="12">
        <v>0.22137112159</v>
      </c>
      <c r="O192" s="12">
        <v>0.24564123861590001</v>
      </c>
      <c r="P192" s="12">
        <v>0.1778203494774</v>
      </c>
      <c r="Q192" s="12">
        <v>0.3586882485797</v>
      </c>
      <c r="R192" s="12">
        <v>0.36709188305329998</v>
      </c>
      <c r="S192" s="12">
        <v>0.30319359362550002</v>
      </c>
      <c r="T192" s="12">
        <v>0.17045157904790001</v>
      </c>
      <c r="U192" s="12">
        <v>8.3712146302679993E-2</v>
      </c>
      <c r="V192" s="12">
        <v>8.477927993546E-2</v>
      </c>
      <c r="W192" s="12">
        <v>0.24840535386420001</v>
      </c>
      <c r="X192" s="12">
        <v>0.29975306679769997</v>
      </c>
      <c r="Y192" s="12">
        <v>0.32573972756050001</v>
      </c>
      <c r="Z192" s="12">
        <v>0.1232464240539</v>
      </c>
      <c r="AA192" s="12">
        <v>6.1080017584629998E-2</v>
      </c>
      <c r="AB192" s="12">
        <v>0.15733124694049999</v>
      </c>
      <c r="AC192" s="12">
        <v>0.30620914709930003</v>
      </c>
      <c r="AD192" s="12">
        <v>0.25734476715870003</v>
      </c>
      <c r="AE192" s="12">
        <v>0.36902070544510002</v>
      </c>
      <c r="AF192" s="12">
        <v>0.105109680966</v>
      </c>
      <c r="AG192" s="12">
        <v>0.19179936096059999</v>
      </c>
      <c r="AH192" s="12">
        <v>0.29879590832469999</v>
      </c>
      <c r="AI192" s="12">
        <v>0.10121480885170001</v>
      </c>
      <c r="AJ192" s="12">
        <v>2.157746373744E-2</v>
      </c>
      <c r="AK192" s="12">
        <v>0.17312511711379999</v>
      </c>
      <c r="AL192" s="12">
        <v>0.15577917879270001</v>
      </c>
      <c r="AM192" s="8"/>
    </row>
    <row r="193" spans="1:39" x14ac:dyDescent="0.2">
      <c r="A193" s="20"/>
      <c r="B193" s="20"/>
      <c r="C193" s="20"/>
      <c r="D193" s="13">
        <v>215</v>
      </c>
      <c r="E193" s="13">
        <v>48</v>
      </c>
      <c r="F193" s="13">
        <v>47</v>
      </c>
      <c r="G193" s="13">
        <v>70</v>
      </c>
      <c r="H193" s="13">
        <v>50</v>
      </c>
      <c r="I193" s="13">
        <v>19</v>
      </c>
      <c r="J193" s="13">
        <v>41</v>
      </c>
      <c r="K193" s="13">
        <v>32</v>
      </c>
      <c r="L193" s="13">
        <v>40</v>
      </c>
      <c r="M193" s="13">
        <v>65</v>
      </c>
      <c r="N193" s="13">
        <v>82</v>
      </c>
      <c r="O193" s="13">
        <v>117</v>
      </c>
      <c r="P193" s="13">
        <v>45</v>
      </c>
      <c r="Q193" s="13">
        <v>39</v>
      </c>
      <c r="R193" s="13">
        <v>33</v>
      </c>
      <c r="S193" s="13">
        <v>63</v>
      </c>
      <c r="T193" s="13">
        <v>19</v>
      </c>
      <c r="U193" s="13">
        <v>4</v>
      </c>
      <c r="V193" s="13">
        <v>12</v>
      </c>
      <c r="W193" s="13">
        <v>55</v>
      </c>
      <c r="X193" s="13">
        <v>74</v>
      </c>
      <c r="Y193" s="13">
        <v>41</v>
      </c>
      <c r="Z193" s="13">
        <v>26</v>
      </c>
      <c r="AA193" s="13">
        <v>4</v>
      </c>
      <c r="AB193" s="13">
        <v>1</v>
      </c>
      <c r="AC193" s="13">
        <v>111</v>
      </c>
      <c r="AD193" s="13">
        <v>23</v>
      </c>
      <c r="AE193" s="13">
        <v>7</v>
      </c>
      <c r="AF193" s="13">
        <v>5</v>
      </c>
      <c r="AG193" s="13">
        <v>12</v>
      </c>
      <c r="AH193" s="13">
        <v>4</v>
      </c>
      <c r="AI193" s="13">
        <v>1</v>
      </c>
      <c r="AJ193" s="13">
        <v>1</v>
      </c>
      <c r="AK193" s="13">
        <v>1</v>
      </c>
      <c r="AL193" s="13">
        <v>50</v>
      </c>
      <c r="AM193" s="8"/>
    </row>
    <row r="194" spans="1:39" x14ac:dyDescent="0.2">
      <c r="A194" s="20"/>
      <c r="B194" s="20"/>
      <c r="C194" s="20"/>
      <c r="D194" s="14" t="s">
        <v>83</v>
      </c>
      <c r="E194" s="14"/>
      <c r="F194" s="14"/>
      <c r="G194" s="15" t="s">
        <v>95</v>
      </c>
      <c r="H194" s="14"/>
      <c r="I194" s="14"/>
      <c r="J194" s="14"/>
      <c r="K194" s="14"/>
      <c r="L194" s="14"/>
      <c r="M194" s="14"/>
      <c r="N194" s="14"/>
      <c r="O194" s="14"/>
      <c r="P194" s="14"/>
      <c r="Q194" s="15" t="s">
        <v>141</v>
      </c>
      <c r="R194" s="15" t="s">
        <v>141</v>
      </c>
      <c r="S194" s="15" t="s">
        <v>153</v>
      </c>
      <c r="T194" s="14"/>
      <c r="U194" s="14"/>
      <c r="V194" s="14"/>
      <c r="W194" s="14"/>
      <c r="X194" s="15" t="s">
        <v>131</v>
      </c>
      <c r="Y194" s="15" t="s">
        <v>131</v>
      </c>
      <c r="Z194" s="14"/>
      <c r="AA194" s="14"/>
      <c r="AB194" s="14"/>
      <c r="AC194" s="15" t="s">
        <v>199</v>
      </c>
      <c r="AD194" s="14"/>
      <c r="AE194" s="15" t="s">
        <v>200</v>
      </c>
      <c r="AF194" s="14"/>
      <c r="AG194" s="14"/>
      <c r="AH194" s="14"/>
      <c r="AI194" s="14"/>
      <c r="AJ194" s="14"/>
      <c r="AK194" s="14"/>
      <c r="AL194" s="14"/>
      <c r="AM194" s="8"/>
    </row>
    <row r="195" spans="1:39" x14ac:dyDescent="0.2">
      <c r="A195" s="22"/>
      <c r="B195" s="22"/>
      <c r="C195" s="19" t="s">
        <v>134</v>
      </c>
      <c r="D195" s="12">
        <v>0.3730593268779</v>
      </c>
      <c r="E195" s="12">
        <v>0.33516474014690001</v>
      </c>
      <c r="F195" s="12">
        <v>0.46377283862219998</v>
      </c>
      <c r="G195" s="12">
        <v>0.29405204512069999</v>
      </c>
      <c r="H195" s="12">
        <v>0.37700253144020002</v>
      </c>
      <c r="I195" s="12">
        <v>0.43950965915270002</v>
      </c>
      <c r="J195" s="12">
        <v>0.40419473768429998</v>
      </c>
      <c r="K195" s="12">
        <v>0.32646222413609999</v>
      </c>
      <c r="L195" s="12">
        <v>0.31263964386400001</v>
      </c>
      <c r="M195" s="12">
        <v>0.36942747224209999</v>
      </c>
      <c r="N195" s="12">
        <v>0.42237077105339998</v>
      </c>
      <c r="O195" s="12">
        <v>0.33548203438759999</v>
      </c>
      <c r="P195" s="12">
        <v>5.1820003108499997E-2</v>
      </c>
      <c r="Q195" s="12">
        <v>0.112466166629</v>
      </c>
      <c r="R195" s="12">
        <v>0.1034028546457</v>
      </c>
      <c r="S195" s="12">
        <v>0.3680812835692</v>
      </c>
      <c r="T195" s="12">
        <v>0.78751657587330004</v>
      </c>
      <c r="U195" s="12">
        <v>0.91079467462069996</v>
      </c>
      <c r="V195" s="12">
        <v>0.91333226818919999</v>
      </c>
      <c r="W195" s="12">
        <v>7.2872821132010004E-2</v>
      </c>
      <c r="X195" s="12">
        <v>9.6160428693279995E-2</v>
      </c>
      <c r="Y195" s="12">
        <v>0.44961344152600002</v>
      </c>
      <c r="Z195" s="12">
        <v>0.83654115225910008</v>
      </c>
      <c r="AA195" s="12">
        <v>0.93891998241539998</v>
      </c>
      <c r="AB195" s="12">
        <v>0.2600719131325</v>
      </c>
      <c r="AC195" s="12">
        <v>0.19997626714309999</v>
      </c>
      <c r="AD195" s="12">
        <v>0.34571396518710001</v>
      </c>
      <c r="AE195" s="12">
        <v>0.40637834353669999</v>
      </c>
      <c r="AF195" s="12">
        <v>0.34641606477089998</v>
      </c>
      <c r="AG195" s="12">
        <v>0.45731764728449997</v>
      </c>
      <c r="AH195" s="12">
        <v>0.33191105911949997</v>
      </c>
      <c r="AI195" s="12">
        <v>0.77731186838620003</v>
      </c>
      <c r="AJ195" s="12">
        <v>0.88907035448920002</v>
      </c>
      <c r="AK195" s="12">
        <v>0.33279462610909999</v>
      </c>
      <c r="AL195" s="12">
        <v>0.57367637469199995</v>
      </c>
      <c r="AM195" s="8"/>
    </row>
    <row r="196" spans="1:39" x14ac:dyDescent="0.2">
      <c r="A196" s="20"/>
      <c r="B196" s="20"/>
      <c r="C196" s="20"/>
      <c r="D196" s="13">
        <v>348</v>
      </c>
      <c r="E196" s="13">
        <v>69</v>
      </c>
      <c r="F196" s="13">
        <v>112</v>
      </c>
      <c r="G196" s="13">
        <v>69</v>
      </c>
      <c r="H196" s="13">
        <v>98</v>
      </c>
      <c r="I196" s="13">
        <v>44</v>
      </c>
      <c r="J196" s="13">
        <v>50</v>
      </c>
      <c r="K196" s="13">
        <v>49</v>
      </c>
      <c r="L196" s="13">
        <v>68</v>
      </c>
      <c r="M196" s="13">
        <v>107</v>
      </c>
      <c r="N196" s="13">
        <v>159</v>
      </c>
      <c r="O196" s="13">
        <v>167</v>
      </c>
      <c r="P196" s="13">
        <v>15</v>
      </c>
      <c r="Q196" s="13">
        <v>14</v>
      </c>
      <c r="R196" s="13">
        <v>17</v>
      </c>
      <c r="S196" s="13">
        <v>75</v>
      </c>
      <c r="T196" s="13">
        <v>85</v>
      </c>
      <c r="U196" s="13">
        <v>29</v>
      </c>
      <c r="V196" s="13">
        <v>113</v>
      </c>
      <c r="W196" s="13">
        <v>20</v>
      </c>
      <c r="X196" s="13">
        <v>32</v>
      </c>
      <c r="Y196" s="13">
        <v>70</v>
      </c>
      <c r="Z196" s="13">
        <v>137</v>
      </c>
      <c r="AA196" s="13">
        <v>64</v>
      </c>
      <c r="AB196" s="13">
        <v>4</v>
      </c>
      <c r="AC196" s="13">
        <v>81</v>
      </c>
      <c r="AD196" s="13">
        <v>34</v>
      </c>
      <c r="AE196" s="13">
        <v>8</v>
      </c>
      <c r="AF196" s="13">
        <v>14</v>
      </c>
      <c r="AG196" s="13">
        <v>30</v>
      </c>
      <c r="AH196" s="13">
        <v>9</v>
      </c>
      <c r="AI196" s="13">
        <v>2</v>
      </c>
      <c r="AJ196" s="13">
        <v>10</v>
      </c>
      <c r="AK196" s="13">
        <v>2</v>
      </c>
      <c r="AL196" s="13">
        <v>158</v>
      </c>
      <c r="AM196" s="8"/>
    </row>
    <row r="197" spans="1:39" x14ac:dyDescent="0.2">
      <c r="A197" s="20"/>
      <c r="B197" s="20"/>
      <c r="C197" s="20"/>
      <c r="D197" s="14" t="s">
        <v>83</v>
      </c>
      <c r="E197" s="14"/>
      <c r="F197" s="15" t="s">
        <v>151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5" t="s">
        <v>115</v>
      </c>
      <c r="T197" s="15" t="s">
        <v>99</v>
      </c>
      <c r="U197" s="15" t="s">
        <v>99</v>
      </c>
      <c r="V197" s="15" t="s">
        <v>99</v>
      </c>
      <c r="W197" s="14"/>
      <c r="X197" s="14"/>
      <c r="Y197" s="15" t="s">
        <v>100</v>
      </c>
      <c r="Z197" s="15" t="s">
        <v>135</v>
      </c>
      <c r="AA197" s="15" t="s">
        <v>135</v>
      </c>
      <c r="AB197" s="14"/>
      <c r="AC197" s="14"/>
      <c r="AD197" s="14"/>
      <c r="AE197" s="14"/>
      <c r="AF197" s="14"/>
      <c r="AG197" s="15" t="s">
        <v>85</v>
      </c>
      <c r="AH197" s="14"/>
      <c r="AI197" s="14"/>
      <c r="AJ197" s="15" t="s">
        <v>201</v>
      </c>
      <c r="AK197" s="14"/>
      <c r="AL197" s="15" t="s">
        <v>113</v>
      </c>
      <c r="AM197" s="8"/>
    </row>
    <row r="198" spans="1:39" x14ac:dyDescent="0.2">
      <c r="A198" s="22"/>
      <c r="B198" s="22"/>
      <c r="C198" s="19" t="s">
        <v>137</v>
      </c>
      <c r="D198" s="12">
        <v>1.6026733142729999E-2</v>
      </c>
      <c r="E198" s="12">
        <v>5.7774118704550003E-3</v>
      </c>
      <c r="F198" s="12">
        <v>1.6599302493010001E-2</v>
      </c>
      <c r="G198" s="12">
        <v>2.771429743092E-2</v>
      </c>
      <c r="H198" s="12">
        <v>1.296488476535E-2</v>
      </c>
      <c r="I198" s="12">
        <v>7.5810369669929998E-3</v>
      </c>
      <c r="J198" s="12">
        <v>3.5177795687290001E-2</v>
      </c>
      <c r="K198" s="12">
        <v>1.806539115694E-3</v>
      </c>
      <c r="L198" s="12">
        <v>5.0767893382859999E-3</v>
      </c>
      <c r="M198" s="12">
        <v>1.426138135171E-2</v>
      </c>
      <c r="N198" s="12">
        <v>1.527711630152E-2</v>
      </c>
      <c r="O198" s="12">
        <v>1.052320970669E-2</v>
      </c>
      <c r="P198" s="12">
        <v>1.370363204973E-2</v>
      </c>
      <c r="Q198" s="12">
        <v>1.7815043666019999E-2</v>
      </c>
      <c r="R198" s="12">
        <v>0</v>
      </c>
      <c r="S198" s="12">
        <v>3.8009717593660002E-2</v>
      </c>
      <c r="T198" s="12">
        <v>1.0969405897E-2</v>
      </c>
      <c r="U198" s="12">
        <v>5.4931790766350004E-3</v>
      </c>
      <c r="V198" s="12">
        <v>1.8884518753010001E-3</v>
      </c>
      <c r="W198" s="12">
        <v>9.2848719919959993E-3</v>
      </c>
      <c r="X198" s="12">
        <v>1.355540612499E-2</v>
      </c>
      <c r="Y198" s="12">
        <v>1.557694781254E-2</v>
      </c>
      <c r="Z198" s="12">
        <v>9.6760285340780003E-3</v>
      </c>
      <c r="AA198" s="12">
        <v>0</v>
      </c>
      <c r="AB198" s="12">
        <v>0.1365142910755</v>
      </c>
      <c r="AC198" s="12">
        <v>1.6727924843849998E-2</v>
      </c>
      <c r="AD198" s="12">
        <v>1.111113214937E-2</v>
      </c>
      <c r="AE198" s="12">
        <v>2.7127118082359999E-2</v>
      </c>
      <c r="AF198" s="12">
        <v>5.3778090096480002E-3</v>
      </c>
      <c r="AG198" s="12">
        <v>0</v>
      </c>
      <c r="AH198" s="12">
        <v>0</v>
      </c>
      <c r="AI198" s="12">
        <v>0</v>
      </c>
      <c r="AJ198" s="12">
        <v>2.6393440501700002E-2</v>
      </c>
      <c r="AK198" s="12">
        <v>0</v>
      </c>
      <c r="AL198" s="12">
        <v>2.132498263424E-2</v>
      </c>
      <c r="AM198" s="8"/>
    </row>
    <row r="199" spans="1:39" x14ac:dyDescent="0.2">
      <c r="A199" s="20"/>
      <c r="B199" s="20"/>
      <c r="C199" s="20"/>
      <c r="D199" s="13">
        <v>16</v>
      </c>
      <c r="E199" s="13">
        <v>2</v>
      </c>
      <c r="F199" s="13">
        <v>6</v>
      </c>
      <c r="G199" s="13">
        <v>5</v>
      </c>
      <c r="H199" s="13">
        <v>3</v>
      </c>
      <c r="I199" s="13">
        <v>1</v>
      </c>
      <c r="J199" s="13">
        <v>5</v>
      </c>
      <c r="K199" s="13">
        <v>1</v>
      </c>
      <c r="L199" s="13">
        <v>1</v>
      </c>
      <c r="M199" s="13">
        <v>4</v>
      </c>
      <c r="N199" s="13">
        <v>7</v>
      </c>
      <c r="O199" s="13">
        <v>5</v>
      </c>
      <c r="P199" s="13">
        <v>3</v>
      </c>
      <c r="Q199" s="13">
        <v>1</v>
      </c>
      <c r="R199" s="13">
        <v>0</v>
      </c>
      <c r="S199" s="13">
        <v>9</v>
      </c>
      <c r="T199" s="13">
        <v>1</v>
      </c>
      <c r="U199" s="13">
        <v>1</v>
      </c>
      <c r="V199" s="13">
        <v>1</v>
      </c>
      <c r="W199" s="13">
        <v>2</v>
      </c>
      <c r="X199" s="13">
        <v>3</v>
      </c>
      <c r="Y199" s="13">
        <v>3</v>
      </c>
      <c r="Z199" s="13">
        <v>3</v>
      </c>
      <c r="AA199" s="13">
        <v>0</v>
      </c>
      <c r="AB199" s="13">
        <v>1</v>
      </c>
      <c r="AC199" s="13">
        <v>5</v>
      </c>
      <c r="AD199" s="13">
        <v>1</v>
      </c>
      <c r="AE199" s="13">
        <v>1</v>
      </c>
      <c r="AF199" s="13">
        <v>1</v>
      </c>
      <c r="AG199" s="13">
        <v>0</v>
      </c>
      <c r="AH199" s="13">
        <v>0</v>
      </c>
      <c r="AI199" s="13">
        <v>0</v>
      </c>
      <c r="AJ199" s="13">
        <v>1</v>
      </c>
      <c r="AK199" s="13">
        <v>0</v>
      </c>
      <c r="AL199" s="13">
        <v>7</v>
      </c>
      <c r="AM199" s="8"/>
    </row>
    <row r="200" spans="1:39" x14ac:dyDescent="0.2">
      <c r="A200" s="20"/>
      <c r="B200" s="20"/>
      <c r="C200" s="20"/>
      <c r="D200" s="14" t="s">
        <v>83</v>
      </c>
      <c r="E200" s="14"/>
      <c r="F200" s="14"/>
      <c r="G200" s="14"/>
      <c r="H200" s="14"/>
      <c r="I200" s="14"/>
      <c r="J200" s="15" t="s">
        <v>151</v>
      </c>
      <c r="K200" s="14"/>
      <c r="L200" s="14"/>
      <c r="M200" s="14"/>
      <c r="N200" s="14"/>
      <c r="O200" s="14"/>
      <c r="P200" s="14"/>
      <c r="Q200" s="14"/>
      <c r="R200" s="14"/>
      <c r="S200" s="15" t="s">
        <v>153</v>
      </c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8"/>
    </row>
    <row r="201" spans="1:39" x14ac:dyDescent="0.2">
      <c r="A201" s="22"/>
      <c r="B201" s="22"/>
      <c r="C201" s="19" t="s">
        <v>29</v>
      </c>
      <c r="D201" s="12">
        <v>1</v>
      </c>
      <c r="E201" s="12">
        <v>1</v>
      </c>
      <c r="F201" s="12">
        <v>1</v>
      </c>
      <c r="G201" s="12">
        <v>1</v>
      </c>
      <c r="H201" s="12">
        <v>1</v>
      </c>
      <c r="I201" s="12">
        <v>1</v>
      </c>
      <c r="J201" s="12">
        <v>1</v>
      </c>
      <c r="K201" s="12">
        <v>1</v>
      </c>
      <c r="L201" s="12">
        <v>1</v>
      </c>
      <c r="M201" s="12">
        <v>1</v>
      </c>
      <c r="N201" s="12">
        <v>1</v>
      </c>
      <c r="O201" s="12">
        <v>1</v>
      </c>
      <c r="P201" s="12">
        <v>1</v>
      </c>
      <c r="Q201" s="12">
        <v>1</v>
      </c>
      <c r="R201" s="12">
        <v>1</v>
      </c>
      <c r="S201" s="12">
        <v>1</v>
      </c>
      <c r="T201" s="12">
        <v>1</v>
      </c>
      <c r="U201" s="12">
        <v>1</v>
      </c>
      <c r="V201" s="12">
        <v>1</v>
      </c>
      <c r="W201" s="12">
        <v>1</v>
      </c>
      <c r="X201" s="12">
        <v>1</v>
      </c>
      <c r="Y201" s="12">
        <v>1</v>
      </c>
      <c r="Z201" s="12">
        <v>1</v>
      </c>
      <c r="AA201" s="12">
        <v>1</v>
      </c>
      <c r="AB201" s="12">
        <v>1</v>
      </c>
      <c r="AC201" s="12">
        <v>1</v>
      </c>
      <c r="AD201" s="12">
        <v>1</v>
      </c>
      <c r="AE201" s="12">
        <v>1</v>
      </c>
      <c r="AF201" s="12">
        <v>1</v>
      </c>
      <c r="AG201" s="12">
        <v>1</v>
      </c>
      <c r="AH201" s="12">
        <v>1</v>
      </c>
      <c r="AI201" s="12">
        <v>1</v>
      </c>
      <c r="AJ201" s="12">
        <v>1</v>
      </c>
      <c r="AK201" s="12">
        <v>1</v>
      </c>
      <c r="AL201" s="12">
        <v>1</v>
      </c>
      <c r="AM201" s="8"/>
    </row>
    <row r="202" spans="1:39" x14ac:dyDescent="0.2">
      <c r="A202" s="20"/>
      <c r="B202" s="20"/>
      <c r="C202" s="20"/>
      <c r="D202" s="13">
        <v>951</v>
      </c>
      <c r="E202" s="13">
        <v>199</v>
      </c>
      <c r="F202" s="13">
        <v>269</v>
      </c>
      <c r="G202" s="13">
        <v>229</v>
      </c>
      <c r="H202" s="13">
        <v>254</v>
      </c>
      <c r="I202" s="13">
        <v>89</v>
      </c>
      <c r="J202" s="13">
        <v>142</v>
      </c>
      <c r="K202" s="13">
        <v>140</v>
      </c>
      <c r="L202" s="13">
        <v>193</v>
      </c>
      <c r="M202" s="13">
        <v>295</v>
      </c>
      <c r="N202" s="13">
        <v>374</v>
      </c>
      <c r="O202" s="13">
        <v>512</v>
      </c>
      <c r="P202" s="13">
        <v>244</v>
      </c>
      <c r="Q202" s="13">
        <v>100</v>
      </c>
      <c r="R202" s="13">
        <v>125</v>
      </c>
      <c r="S202" s="13">
        <v>214</v>
      </c>
      <c r="T202" s="13">
        <v>108</v>
      </c>
      <c r="U202" s="13">
        <v>34</v>
      </c>
      <c r="V202" s="13">
        <v>126</v>
      </c>
      <c r="W202" s="13">
        <v>239</v>
      </c>
      <c r="X202" s="13">
        <v>254</v>
      </c>
      <c r="Y202" s="13">
        <v>149</v>
      </c>
      <c r="Z202" s="13">
        <v>171</v>
      </c>
      <c r="AA202" s="13">
        <v>68</v>
      </c>
      <c r="AB202" s="13">
        <v>13</v>
      </c>
      <c r="AC202" s="13">
        <v>392</v>
      </c>
      <c r="AD202" s="13">
        <v>103</v>
      </c>
      <c r="AE202" s="13">
        <v>19</v>
      </c>
      <c r="AF202" s="13">
        <v>45</v>
      </c>
      <c r="AG202" s="13">
        <v>59</v>
      </c>
      <c r="AH202" s="13">
        <v>19</v>
      </c>
      <c r="AI202" s="13">
        <v>4</v>
      </c>
      <c r="AJ202" s="13">
        <v>13</v>
      </c>
      <c r="AK202" s="13">
        <v>5</v>
      </c>
      <c r="AL202" s="13">
        <v>292</v>
      </c>
      <c r="AM202" s="8"/>
    </row>
    <row r="203" spans="1:39" x14ac:dyDescent="0.2">
      <c r="A203" s="20"/>
      <c r="B203" s="20"/>
      <c r="C203" s="20"/>
      <c r="D203" s="14" t="s">
        <v>83</v>
      </c>
      <c r="E203" s="14" t="s">
        <v>83</v>
      </c>
      <c r="F203" s="14" t="s">
        <v>83</v>
      </c>
      <c r="G203" s="14" t="s">
        <v>83</v>
      </c>
      <c r="H203" s="14" t="s">
        <v>83</v>
      </c>
      <c r="I203" s="14" t="s">
        <v>83</v>
      </c>
      <c r="J203" s="14" t="s">
        <v>83</v>
      </c>
      <c r="K203" s="14" t="s">
        <v>83</v>
      </c>
      <c r="L203" s="14" t="s">
        <v>83</v>
      </c>
      <c r="M203" s="14" t="s">
        <v>83</v>
      </c>
      <c r="N203" s="14" t="s">
        <v>83</v>
      </c>
      <c r="O203" s="14" t="s">
        <v>83</v>
      </c>
      <c r="P203" s="14" t="s">
        <v>83</v>
      </c>
      <c r="Q203" s="14" t="s">
        <v>83</v>
      </c>
      <c r="R203" s="14" t="s">
        <v>83</v>
      </c>
      <c r="S203" s="14" t="s">
        <v>83</v>
      </c>
      <c r="T203" s="14" t="s">
        <v>83</v>
      </c>
      <c r="U203" s="14" t="s">
        <v>83</v>
      </c>
      <c r="V203" s="14" t="s">
        <v>83</v>
      </c>
      <c r="W203" s="14" t="s">
        <v>83</v>
      </c>
      <c r="X203" s="14" t="s">
        <v>83</v>
      </c>
      <c r="Y203" s="14" t="s">
        <v>83</v>
      </c>
      <c r="Z203" s="14" t="s">
        <v>83</v>
      </c>
      <c r="AA203" s="14" t="s">
        <v>83</v>
      </c>
      <c r="AB203" s="14" t="s">
        <v>83</v>
      </c>
      <c r="AC203" s="14" t="s">
        <v>83</v>
      </c>
      <c r="AD203" s="14" t="s">
        <v>83</v>
      </c>
      <c r="AE203" s="14" t="s">
        <v>83</v>
      </c>
      <c r="AF203" s="14" t="s">
        <v>83</v>
      </c>
      <c r="AG203" s="14" t="s">
        <v>83</v>
      </c>
      <c r="AH203" s="14" t="s">
        <v>83</v>
      </c>
      <c r="AI203" s="14" t="s">
        <v>83</v>
      </c>
      <c r="AJ203" s="14" t="s">
        <v>83</v>
      </c>
      <c r="AK203" s="14" t="s">
        <v>83</v>
      </c>
      <c r="AL203" s="14" t="s">
        <v>83</v>
      </c>
      <c r="AM203" s="8"/>
    </row>
    <row r="204" spans="1:39" x14ac:dyDescent="0.2">
      <c r="A204" s="22"/>
      <c r="B204" s="19" t="s">
        <v>202</v>
      </c>
      <c r="C204" s="19" t="s">
        <v>122</v>
      </c>
      <c r="D204" s="12">
        <v>6.091594990581E-2</v>
      </c>
      <c r="E204" s="12">
        <v>5.0540619206779998E-2</v>
      </c>
      <c r="F204" s="12">
        <v>6.3828338309030008E-2</v>
      </c>
      <c r="G204" s="12">
        <v>4.7741190324870002E-2</v>
      </c>
      <c r="H204" s="12">
        <v>7.7818183386600001E-2</v>
      </c>
      <c r="I204" s="12">
        <v>6.5392467390229997E-2</v>
      </c>
      <c r="J204" s="12">
        <v>3.9161819240450001E-2</v>
      </c>
      <c r="K204" s="12">
        <v>5.2920211619439987E-2</v>
      </c>
      <c r="L204" s="12">
        <v>3.9890046691490003E-2</v>
      </c>
      <c r="M204" s="12">
        <v>8.3375561690200009E-2</v>
      </c>
      <c r="N204" s="12">
        <v>5.8741882093669998E-2</v>
      </c>
      <c r="O204" s="12">
        <v>6.0598928769170002E-2</v>
      </c>
      <c r="P204" s="12">
        <v>1.0297774139420001E-2</v>
      </c>
      <c r="Q204" s="12">
        <v>1.479749414274E-2</v>
      </c>
      <c r="R204" s="12">
        <v>0</v>
      </c>
      <c r="S204" s="12">
        <v>3.383381254271E-2</v>
      </c>
      <c r="T204" s="12">
        <v>0.1298819462237</v>
      </c>
      <c r="U204" s="12">
        <v>7.7839926286909999E-2</v>
      </c>
      <c r="V204" s="12">
        <v>0.24284433274869999</v>
      </c>
      <c r="W204" s="12">
        <v>9.6335249611819995E-3</v>
      </c>
      <c r="X204" s="12">
        <v>6.8355326089699986E-3</v>
      </c>
      <c r="Y204" s="12">
        <v>4.0957148409019997E-2</v>
      </c>
      <c r="Z204" s="12">
        <v>0.1492203880322</v>
      </c>
      <c r="AA204" s="12">
        <v>0.17716899766470001</v>
      </c>
      <c r="AB204" s="12">
        <v>3.1977673023210001E-2</v>
      </c>
      <c r="AC204" s="12">
        <v>2.5331244096099999E-2</v>
      </c>
      <c r="AD204" s="12">
        <v>4.4752939022210003E-2</v>
      </c>
      <c r="AE204" s="12">
        <v>7.2866026172419995E-2</v>
      </c>
      <c r="AF204" s="12">
        <v>4.7453711040269998E-2</v>
      </c>
      <c r="AG204" s="12">
        <v>7.4295372296900003E-2</v>
      </c>
      <c r="AH204" s="12">
        <v>6.759978401866E-2</v>
      </c>
      <c r="AI204" s="12">
        <v>0.1054451897239</v>
      </c>
      <c r="AJ204" s="12">
        <v>0.25364808805950001</v>
      </c>
      <c r="AK204" s="12">
        <v>0</v>
      </c>
      <c r="AL204" s="12">
        <v>0.1036662811782</v>
      </c>
      <c r="AM204" s="8"/>
    </row>
    <row r="205" spans="1:39" x14ac:dyDescent="0.2">
      <c r="A205" s="20"/>
      <c r="B205" s="20"/>
      <c r="C205" s="20"/>
      <c r="D205" s="13">
        <v>65</v>
      </c>
      <c r="E205" s="13">
        <v>11</v>
      </c>
      <c r="F205" s="13">
        <v>19</v>
      </c>
      <c r="G205" s="13">
        <v>14</v>
      </c>
      <c r="H205" s="13">
        <v>21</v>
      </c>
      <c r="I205" s="13">
        <v>7</v>
      </c>
      <c r="J205" s="13">
        <v>5</v>
      </c>
      <c r="K205" s="13">
        <v>10</v>
      </c>
      <c r="L205" s="13">
        <v>8</v>
      </c>
      <c r="M205" s="13">
        <v>27</v>
      </c>
      <c r="N205" s="13">
        <v>33</v>
      </c>
      <c r="O205" s="13">
        <v>27</v>
      </c>
      <c r="P205" s="13">
        <v>3</v>
      </c>
      <c r="Q205" s="13">
        <v>1</v>
      </c>
      <c r="R205" s="13">
        <v>0</v>
      </c>
      <c r="S205" s="13">
        <v>8</v>
      </c>
      <c r="T205" s="13">
        <v>16</v>
      </c>
      <c r="U205" s="13">
        <v>4</v>
      </c>
      <c r="V205" s="13">
        <v>33</v>
      </c>
      <c r="W205" s="13">
        <v>2</v>
      </c>
      <c r="X205" s="13">
        <v>4</v>
      </c>
      <c r="Y205" s="13">
        <v>8</v>
      </c>
      <c r="Z205" s="13">
        <v>24</v>
      </c>
      <c r="AA205" s="13">
        <v>19</v>
      </c>
      <c r="AB205" s="13">
        <v>1</v>
      </c>
      <c r="AC205" s="13">
        <v>12</v>
      </c>
      <c r="AD205" s="13">
        <v>6</v>
      </c>
      <c r="AE205" s="13">
        <v>1</v>
      </c>
      <c r="AF205" s="13">
        <v>3</v>
      </c>
      <c r="AG205" s="13">
        <v>6</v>
      </c>
      <c r="AH205" s="13">
        <v>2</v>
      </c>
      <c r="AI205" s="13">
        <v>1</v>
      </c>
      <c r="AJ205" s="13">
        <v>6</v>
      </c>
      <c r="AK205" s="13">
        <v>0</v>
      </c>
      <c r="AL205" s="13">
        <v>28</v>
      </c>
      <c r="AM205" s="8"/>
    </row>
    <row r="206" spans="1:39" x14ac:dyDescent="0.2">
      <c r="A206" s="20"/>
      <c r="B206" s="20"/>
      <c r="C206" s="20"/>
      <c r="D206" s="14" t="s">
        <v>83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5" t="s">
        <v>85</v>
      </c>
      <c r="U206" s="14"/>
      <c r="V206" s="15" t="s">
        <v>203</v>
      </c>
      <c r="W206" s="14"/>
      <c r="X206" s="14"/>
      <c r="Y206" s="15" t="s">
        <v>95</v>
      </c>
      <c r="Z206" s="15" t="s">
        <v>100</v>
      </c>
      <c r="AA206" s="15" t="s">
        <v>117</v>
      </c>
      <c r="AB206" s="14"/>
      <c r="AC206" s="14"/>
      <c r="AD206" s="14"/>
      <c r="AE206" s="14"/>
      <c r="AF206" s="14"/>
      <c r="AG206" s="14"/>
      <c r="AH206" s="14"/>
      <c r="AI206" s="14"/>
      <c r="AJ206" s="15" t="s">
        <v>85</v>
      </c>
      <c r="AK206" s="14"/>
      <c r="AL206" s="15" t="s">
        <v>85</v>
      </c>
      <c r="AM206" s="8"/>
    </row>
    <row r="207" spans="1:39" x14ac:dyDescent="0.2">
      <c r="A207" s="22"/>
      <c r="B207" s="22"/>
      <c r="C207" s="19" t="s">
        <v>128</v>
      </c>
      <c r="D207" s="12">
        <v>0.2799566426424</v>
      </c>
      <c r="E207" s="12">
        <v>0.2526453686963</v>
      </c>
      <c r="F207" s="12">
        <v>0.30353492266479998</v>
      </c>
      <c r="G207" s="12">
        <v>0.2198404680703</v>
      </c>
      <c r="H207" s="12">
        <v>0.33023333027340002</v>
      </c>
      <c r="I207" s="12">
        <v>0.32055004422659999</v>
      </c>
      <c r="J207" s="12">
        <v>0.41527111801330002</v>
      </c>
      <c r="K207" s="12">
        <v>0.20126507179870001</v>
      </c>
      <c r="L207" s="12">
        <v>0.24078944432999999</v>
      </c>
      <c r="M207" s="12">
        <v>0.23346801383849999</v>
      </c>
      <c r="N207" s="12">
        <v>0.33972669906300001</v>
      </c>
      <c r="O207" s="12">
        <v>0.23885000116989999</v>
      </c>
      <c r="P207" s="12">
        <v>1.6472468856679998E-2</v>
      </c>
      <c r="Q207" s="12">
        <v>0.15731656053330001</v>
      </c>
      <c r="R207" s="12">
        <v>7.0253454725760001E-2</v>
      </c>
      <c r="S207" s="12">
        <v>0.28075984067429999</v>
      </c>
      <c r="T207" s="12">
        <v>0.64612995955239994</v>
      </c>
      <c r="U207" s="12">
        <v>0.56883966371549999</v>
      </c>
      <c r="V207" s="12">
        <v>0.64959554305479994</v>
      </c>
      <c r="W207" s="12">
        <v>8.9940831068390011E-3</v>
      </c>
      <c r="X207" s="12">
        <v>0.1063804837058</v>
      </c>
      <c r="Y207" s="12">
        <v>0.41698230853399998</v>
      </c>
      <c r="Z207" s="12">
        <v>0.60672011504669998</v>
      </c>
      <c r="AA207" s="12">
        <v>0.69875253768899992</v>
      </c>
      <c r="AB207" s="12">
        <v>6.5525470693990007E-2</v>
      </c>
      <c r="AC207" s="12">
        <v>0.19758964413579999</v>
      </c>
      <c r="AD207" s="12">
        <v>0.2249633171914</v>
      </c>
      <c r="AE207" s="12">
        <v>0.35718519040930002</v>
      </c>
      <c r="AF207" s="12">
        <v>0.26480775925889999</v>
      </c>
      <c r="AG207" s="12">
        <v>0.25116950631290003</v>
      </c>
      <c r="AH207" s="12">
        <v>0.2154772877933</v>
      </c>
      <c r="AI207" s="12">
        <v>0.67186667866220007</v>
      </c>
      <c r="AJ207" s="12">
        <v>0.60178713151359997</v>
      </c>
      <c r="AK207" s="12">
        <v>0.81789255636350011</v>
      </c>
      <c r="AL207" s="12">
        <v>0.38775088061770002</v>
      </c>
      <c r="AM207" s="8"/>
    </row>
    <row r="208" spans="1:39" x14ac:dyDescent="0.2">
      <c r="A208" s="20"/>
      <c r="B208" s="20"/>
      <c r="C208" s="20"/>
      <c r="D208" s="13">
        <v>246</v>
      </c>
      <c r="E208" s="13">
        <v>49</v>
      </c>
      <c r="F208" s="13">
        <v>78</v>
      </c>
      <c r="G208" s="13">
        <v>48</v>
      </c>
      <c r="H208" s="13">
        <v>71</v>
      </c>
      <c r="I208" s="13">
        <v>33</v>
      </c>
      <c r="J208" s="13">
        <v>44</v>
      </c>
      <c r="K208" s="13">
        <v>26</v>
      </c>
      <c r="L208" s="13">
        <v>51</v>
      </c>
      <c r="M208" s="13">
        <v>73</v>
      </c>
      <c r="N208" s="13">
        <v>118</v>
      </c>
      <c r="O208" s="13">
        <v>115</v>
      </c>
      <c r="P208" s="13">
        <v>6</v>
      </c>
      <c r="Q208" s="13">
        <v>13</v>
      </c>
      <c r="R208" s="13">
        <v>11</v>
      </c>
      <c r="S208" s="13">
        <v>51</v>
      </c>
      <c r="T208" s="13">
        <v>67</v>
      </c>
      <c r="U208" s="13">
        <v>20</v>
      </c>
      <c r="V208" s="13">
        <v>78</v>
      </c>
      <c r="W208" s="13">
        <v>3</v>
      </c>
      <c r="X208" s="13">
        <v>29</v>
      </c>
      <c r="Y208" s="13">
        <v>56</v>
      </c>
      <c r="Z208" s="13">
        <v>106</v>
      </c>
      <c r="AA208" s="13">
        <v>40</v>
      </c>
      <c r="AB208" s="13">
        <v>1</v>
      </c>
      <c r="AC208" s="13">
        <v>63</v>
      </c>
      <c r="AD208" s="13">
        <v>25</v>
      </c>
      <c r="AE208" s="13">
        <v>7</v>
      </c>
      <c r="AF208" s="13">
        <v>8</v>
      </c>
      <c r="AG208" s="13">
        <v>18</v>
      </c>
      <c r="AH208" s="13">
        <v>5</v>
      </c>
      <c r="AI208" s="13">
        <v>1</v>
      </c>
      <c r="AJ208" s="13">
        <v>4</v>
      </c>
      <c r="AK208" s="13">
        <v>4</v>
      </c>
      <c r="AL208" s="13">
        <v>111</v>
      </c>
      <c r="AM208" s="8"/>
    </row>
    <row r="209" spans="1:39" x14ac:dyDescent="0.2">
      <c r="A209" s="20"/>
      <c r="B209" s="20"/>
      <c r="C209" s="20"/>
      <c r="D209" s="14" t="s">
        <v>83</v>
      </c>
      <c r="E209" s="14"/>
      <c r="F209" s="14"/>
      <c r="G209" s="14"/>
      <c r="H209" s="14"/>
      <c r="I209" s="14"/>
      <c r="J209" s="15" t="s">
        <v>185</v>
      </c>
      <c r="K209" s="14"/>
      <c r="L209" s="14"/>
      <c r="M209" s="14"/>
      <c r="N209" s="15" t="s">
        <v>95</v>
      </c>
      <c r="O209" s="14"/>
      <c r="P209" s="14"/>
      <c r="Q209" s="15" t="s">
        <v>113</v>
      </c>
      <c r="R209" s="14"/>
      <c r="S209" s="15" t="s">
        <v>96</v>
      </c>
      <c r="T209" s="15" t="s">
        <v>99</v>
      </c>
      <c r="U209" s="15" t="s">
        <v>115</v>
      </c>
      <c r="V209" s="15" t="s">
        <v>99</v>
      </c>
      <c r="W209" s="14"/>
      <c r="X209" s="15" t="s">
        <v>113</v>
      </c>
      <c r="Y209" s="15" t="s">
        <v>100</v>
      </c>
      <c r="Z209" s="15" t="s">
        <v>154</v>
      </c>
      <c r="AA209" s="15" t="s">
        <v>169</v>
      </c>
      <c r="AB209" s="14"/>
      <c r="AC209" s="14"/>
      <c r="AD209" s="14"/>
      <c r="AE209" s="14"/>
      <c r="AF209" s="14"/>
      <c r="AG209" s="14"/>
      <c r="AH209" s="14"/>
      <c r="AI209" s="14"/>
      <c r="AJ209" s="14"/>
      <c r="AK209" s="15" t="s">
        <v>85</v>
      </c>
      <c r="AL209" s="15" t="s">
        <v>85</v>
      </c>
      <c r="AM209" s="8"/>
    </row>
    <row r="210" spans="1:39" x14ac:dyDescent="0.2">
      <c r="A210" s="22"/>
      <c r="B210" s="22"/>
      <c r="C210" s="19" t="s">
        <v>132</v>
      </c>
      <c r="D210" s="12">
        <v>0.18659629006209999</v>
      </c>
      <c r="E210" s="12">
        <v>0.1903588063534</v>
      </c>
      <c r="F210" s="12">
        <v>0.16985874773349999</v>
      </c>
      <c r="G210" s="12">
        <v>0.20952042715450001</v>
      </c>
      <c r="H210" s="12">
        <v>0.18098127391259999</v>
      </c>
      <c r="I210" s="12">
        <v>0.26957619849780001</v>
      </c>
      <c r="J210" s="12">
        <v>0.19561754304080001</v>
      </c>
      <c r="K210" s="12">
        <v>0.1916969618554</v>
      </c>
      <c r="L210" s="12">
        <v>0.1508563168964</v>
      </c>
      <c r="M210" s="12">
        <v>0.110134771474</v>
      </c>
      <c r="N210" s="12">
        <v>0.20285277048709999</v>
      </c>
      <c r="O210" s="12">
        <v>0.17305336948700001</v>
      </c>
      <c r="P210" s="12">
        <v>0.11061068189790001</v>
      </c>
      <c r="Q210" s="12">
        <v>0.24965110116969999</v>
      </c>
      <c r="R210" s="12">
        <v>0.31273683837900002</v>
      </c>
      <c r="S210" s="12">
        <v>0.19475049442389999</v>
      </c>
      <c r="T210" s="12">
        <v>0.20060400425079999</v>
      </c>
      <c r="U210" s="12">
        <v>0.29240314984940002</v>
      </c>
      <c r="V210" s="12">
        <v>8.158177129029999E-2</v>
      </c>
      <c r="W210" s="12">
        <v>4.1496665989289999E-2</v>
      </c>
      <c r="X210" s="12">
        <v>0.26277336857520001</v>
      </c>
      <c r="Y210" s="12">
        <v>0.2782606608339</v>
      </c>
      <c r="Z210" s="12">
        <v>0.2043448800188</v>
      </c>
      <c r="AA210" s="12">
        <v>0.1240784646463</v>
      </c>
      <c r="AB210" s="12">
        <v>0.15733124694049999</v>
      </c>
      <c r="AC210" s="12">
        <v>0.21636166461350001</v>
      </c>
      <c r="AD210" s="12">
        <v>0.19276123678570001</v>
      </c>
      <c r="AE210" s="12">
        <v>0.185266960285</v>
      </c>
      <c r="AF210" s="12">
        <v>4.966202874325E-2</v>
      </c>
      <c r="AG210" s="12">
        <v>0.1083507704744</v>
      </c>
      <c r="AH210" s="12">
        <v>0.1261518823046</v>
      </c>
      <c r="AI210" s="12">
        <v>0</v>
      </c>
      <c r="AJ210" s="12">
        <v>5.5212598653509998E-2</v>
      </c>
      <c r="AK210" s="12">
        <v>0.1821074436365</v>
      </c>
      <c r="AL210" s="12">
        <v>0.1905287160319</v>
      </c>
      <c r="AM210" s="8"/>
    </row>
    <row r="211" spans="1:39" x14ac:dyDescent="0.2">
      <c r="A211" s="20"/>
      <c r="B211" s="20"/>
      <c r="C211" s="20"/>
      <c r="D211" s="13">
        <v>152</v>
      </c>
      <c r="E211" s="13">
        <v>25</v>
      </c>
      <c r="F211" s="13">
        <v>41</v>
      </c>
      <c r="G211" s="13">
        <v>42</v>
      </c>
      <c r="H211" s="13">
        <v>44</v>
      </c>
      <c r="I211" s="13">
        <v>18</v>
      </c>
      <c r="J211" s="13">
        <v>30</v>
      </c>
      <c r="K211" s="13">
        <v>23</v>
      </c>
      <c r="L211" s="13">
        <v>34</v>
      </c>
      <c r="M211" s="13">
        <v>31</v>
      </c>
      <c r="N211" s="13">
        <v>65</v>
      </c>
      <c r="O211" s="13">
        <v>75</v>
      </c>
      <c r="P211" s="13">
        <v>23</v>
      </c>
      <c r="Q211" s="13">
        <v>21</v>
      </c>
      <c r="R211" s="13">
        <v>21</v>
      </c>
      <c r="S211" s="13">
        <v>47</v>
      </c>
      <c r="T211" s="13">
        <v>22</v>
      </c>
      <c r="U211" s="13">
        <v>7</v>
      </c>
      <c r="V211" s="13">
        <v>11</v>
      </c>
      <c r="W211" s="13">
        <v>12</v>
      </c>
      <c r="X211" s="13">
        <v>51</v>
      </c>
      <c r="Y211" s="13">
        <v>38</v>
      </c>
      <c r="Z211" s="13">
        <v>29</v>
      </c>
      <c r="AA211" s="13">
        <v>9</v>
      </c>
      <c r="AB211" s="13">
        <v>1</v>
      </c>
      <c r="AC211" s="13">
        <v>68</v>
      </c>
      <c r="AD211" s="13">
        <v>17</v>
      </c>
      <c r="AE211" s="13">
        <v>4</v>
      </c>
      <c r="AF211" s="13">
        <v>3</v>
      </c>
      <c r="AG211" s="13">
        <v>7</v>
      </c>
      <c r="AH211" s="13">
        <v>1</v>
      </c>
      <c r="AI211" s="13">
        <v>0</v>
      </c>
      <c r="AJ211" s="13">
        <v>1</v>
      </c>
      <c r="AK211" s="13">
        <v>1</v>
      </c>
      <c r="AL211" s="13">
        <v>50</v>
      </c>
      <c r="AM211" s="8"/>
    </row>
    <row r="212" spans="1:39" x14ac:dyDescent="0.2">
      <c r="A212" s="20"/>
      <c r="B212" s="20"/>
      <c r="C212" s="20"/>
      <c r="D212" s="14" t="s">
        <v>83</v>
      </c>
      <c r="E212" s="14"/>
      <c r="F212" s="14"/>
      <c r="G212" s="14"/>
      <c r="H212" s="14"/>
      <c r="I212" s="15" t="s">
        <v>111</v>
      </c>
      <c r="J212" s="14"/>
      <c r="K212" s="14"/>
      <c r="L212" s="14"/>
      <c r="M212" s="14"/>
      <c r="N212" s="14"/>
      <c r="O212" s="14"/>
      <c r="P212" s="14"/>
      <c r="Q212" s="14"/>
      <c r="R212" s="15" t="s">
        <v>204</v>
      </c>
      <c r="S212" s="14"/>
      <c r="T212" s="14"/>
      <c r="U212" s="14"/>
      <c r="V212" s="14"/>
      <c r="W212" s="14"/>
      <c r="X212" s="15" t="s">
        <v>113</v>
      </c>
      <c r="Y212" s="15" t="s">
        <v>113</v>
      </c>
      <c r="Z212" s="15" t="s">
        <v>113</v>
      </c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8"/>
    </row>
    <row r="213" spans="1:39" x14ac:dyDescent="0.2">
      <c r="A213" s="22"/>
      <c r="B213" s="22"/>
      <c r="C213" s="19" t="s">
        <v>134</v>
      </c>
      <c r="D213" s="12">
        <v>0.4458708865853</v>
      </c>
      <c r="E213" s="12">
        <v>0.49384536092480003</v>
      </c>
      <c r="F213" s="12">
        <v>0.44565436485889998</v>
      </c>
      <c r="G213" s="12">
        <v>0.46289896865570002</v>
      </c>
      <c r="H213" s="12">
        <v>0.39292717656280002</v>
      </c>
      <c r="I213" s="12">
        <v>0.30825194115999999</v>
      </c>
      <c r="J213" s="12">
        <v>0.32366901917140001</v>
      </c>
      <c r="K213" s="12">
        <v>0.54288529166979993</v>
      </c>
      <c r="L213" s="12">
        <v>0.55439282276180002</v>
      </c>
      <c r="M213" s="12">
        <v>0.53976450906179996</v>
      </c>
      <c r="N213" s="12">
        <v>0.363893739715</v>
      </c>
      <c r="O213" s="12">
        <v>0.51039200123439998</v>
      </c>
      <c r="P213" s="12">
        <v>0.84431454018929997</v>
      </c>
      <c r="Q213" s="12">
        <v>0.50566579045519999</v>
      </c>
      <c r="R213" s="12">
        <v>0.60411327705130002</v>
      </c>
      <c r="S213" s="12">
        <v>0.45369594352379999</v>
      </c>
      <c r="T213" s="12">
        <v>1.2423995776690001E-2</v>
      </c>
      <c r="U213" s="12">
        <v>1.1640245686799999E-2</v>
      </c>
      <c r="V213" s="12">
        <v>2.4089901030870001E-2</v>
      </c>
      <c r="W213" s="12">
        <v>0.91742238919090002</v>
      </c>
      <c r="X213" s="12">
        <v>0.58600844107619998</v>
      </c>
      <c r="Y213" s="12">
        <v>0.2263834321233</v>
      </c>
      <c r="Z213" s="12">
        <v>3.7150023192789997E-2</v>
      </c>
      <c r="AA213" s="12">
        <v>0</v>
      </c>
      <c r="AB213" s="12">
        <v>0.60865131826679997</v>
      </c>
      <c r="AC213" s="12">
        <v>0.51557206406930001</v>
      </c>
      <c r="AD213" s="12">
        <v>0.52641137485130007</v>
      </c>
      <c r="AE213" s="12">
        <v>0.35755470505089998</v>
      </c>
      <c r="AF213" s="12">
        <v>0.61027763006610003</v>
      </c>
      <c r="AG213" s="12">
        <v>0.56618435091579999</v>
      </c>
      <c r="AH213" s="12">
        <v>0.59077104588340001</v>
      </c>
      <c r="AI213" s="12">
        <v>0.22268813161379999</v>
      </c>
      <c r="AJ213" s="12">
        <v>6.2958741271649993E-2</v>
      </c>
      <c r="AK213" s="12">
        <v>0</v>
      </c>
      <c r="AL213" s="12">
        <v>0.30445859617299997</v>
      </c>
      <c r="AM213" s="8"/>
    </row>
    <row r="214" spans="1:39" x14ac:dyDescent="0.2">
      <c r="A214" s="20"/>
      <c r="B214" s="20"/>
      <c r="C214" s="20"/>
      <c r="D214" s="13">
        <v>462</v>
      </c>
      <c r="E214" s="13">
        <v>110</v>
      </c>
      <c r="F214" s="13">
        <v>124</v>
      </c>
      <c r="G214" s="13">
        <v>116</v>
      </c>
      <c r="H214" s="13">
        <v>112</v>
      </c>
      <c r="I214" s="13">
        <v>28</v>
      </c>
      <c r="J214" s="13">
        <v>58</v>
      </c>
      <c r="K214" s="13">
        <v>79</v>
      </c>
      <c r="L214" s="13">
        <v>97</v>
      </c>
      <c r="M214" s="13">
        <v>155</v>
      </c>
      <c r="N214" s="13">
        <v>145</v>
      </c>
      <c r="O214" s="13">
        <v>286</v>
      </c>
      <c r="P214" s="13">
        <v>207</v>
      </c>
      <c r="Q214" s="13">
        <v>60</v>
      </c>
      <c r="R214" s="13">
        <v>91</v>
      </c>
      <c r="S214" s="13">
        <v>98</v>
      </c>
      <c r="T214" s="13">
        <v>2</v>
      </c>
      <c r="U214" s="13">
        <v>1</v>
      </c>
      <c r="V214" s="13">
        <v>3</v>
      </c>
      <c r="W214" s="13">
        <v>217</v>
      </c>
      <c r="X214" s="13">
        <v>162</v>
      </c>
      <c r="Y214" s="13">
        <v>41</v>
      </c>
      <c r="Z214" s="13">
        <v>10</v>
      </c>
      <c r="AA214" s="13">
        <v>0</v>
      </c>
      <c r="AB214" s="13">
        <v>9</v>
      </c>
      <c r="AC214" s="13">
        <v>234</v>
      </c>
      <c r="AD214" s="13">
        <v>54</v>
      </c>
      <c r="AE214" s="13">
        <v>6</v>
      </c>
      <c r="AF214" s="13">
        <v>29</v>
      </c>
      <c r="AG214" s="13">
        <v>28</v>
      </c>
      <c r="AH214" s="13">
        <v>11</v>
      </c>
      <c r="AI214" s="13">
        <v>2</v>
      </c>
      <c r="AJ214" s="13">
        <v>1</v>
      </c>
      <c r="AK214" s="13">
        <v>0</v>
      </c>
      <c r="AL214" s="13">
        <v>97</v>
      </c>
      <c r="AM214" s="8"/>
    </row>
    <row r="215" spans="1:39" x14ac:dyDescent="0.2">
      <c r="A215" s="20"/>
      <c r="B215" s="20"/>
      <c r="C215" s="20"/>
      <c r="D215" s="14" t="s">
        <v>83</v>
      </c>
      <c r="E215" s="14"/>
      <c r="F215" s="14"/>
      <c r="G215" s="14"/>
      <c r="H215" s="14"/>
      <c r="I215" s="14"/>
      <c r="J215" s="14"/>
      <c r="K215" s="15" t="s">
        <v>182</v>
      </c>
      <c r="L215" s="15" t="s">
        <v>182</v>
      </c>
      <c r="M215" s="15" t="s">
        <v>182</v>
      </c>
      <c r="N215" s="14"/>
      <c r="O215" s="15" t="s">
        <v>85</v>
      </c>
      <c r="P215" s="15" t="s">
        <v>205</v>
      </c>
      <c r="Q215" s="15" t="s">
        <v>206</v>
      </c>
      <c r="R215" s="15" t="s">
        <v>206</v>
      </c>
      <c r="S215" s="15" t="s">
        <v>206</v>
      </c>
      <c r="T215" s="14"/>
      <c r="U215" s="14"/>
      <c r="V215" s="14"/>
      <c r="W215" s="15" t="s">
        <v>126</v>
      </c>
      <c r="X215" s="15" t="s">
        <v>90</v>
      </c>
      <c r="Y215" s="15" t="s">
        <v>130</v>
      </c>
      <c r="Z215" s="14"/>
      <c r="AA215" s="14"/>
      <c r="AB215" s="15" t="s">
        <v>127</v>
      </c>
      <c r="AC215" s="15" t="s">
        <v>199</v>
      </c>
      <c r="AD215" s="14"/>
      <c r="AE215" s="14"/>
      <c r="AF215" s="14"/>
      <c r="AG215" s="14"/>
      <c r="AH215" s="14"/>
      <c r="AI215" s="14"/>
      <c r="AJ215" s="14"/>
      <c r="AK215" s="14"/>
      <c r="AL215" s="14"/>
      <c r="AM215" s="8"/>
    </row>
    <row r="216" spans="1:39" x14ac:dyDescent="0.2">
      <c r="A216" s="22"/>
      <c r="B216" s="22"/>
      <c r="C216" s="19" t="s">
        <v>137</v>
      </c>
      <c r="D216" s="12">
        <v>2.6660230804400002E-2</v>
      </c>
      <c r="E216" s="12">
        <v>1.2609844818759999E-2</v>
      </c>
      <c r="F216" s="12">
        <v>1.712362643376E-2</v>
      </c>
      <c r="G216" s="12">
        <v>5.9998945794629999E-2</v>
      </c>
      <c r="H216" s="12">
        <v>1.8040035864569998E-2</v>
      </c>
      <c r="I216" s="12">
        <v>3.6229348725380001E-2</v>
      </c>
      <c r="J216" s="12">
        <v>2.6280500534129999E-2</v>
      </c>
      <c r="K216" s="12">
        <v>1.123246305677E-2</v>
      </c>
      <c r="L216" s="12">
        <v>1.407136932019E-2</v>
      </c>
      <c r="M216" s="12">
        <v>3.3257143935509999E-2</v>
      </c>
      <c r="N216" s="12">
        <v>3.4784908641250001E-2</v>
      </c>
      <c r="O216" s="12">
        <v>1.7105699339509998E-2</v>
      </c>
      <c r="P216" s="12">
        <v>1.8304534916730002E-2</v>
      </c>
      <c r="Q216" s="12">
        <v>7.2569053699049993E-2</v>
      </c>
      <c r="R216" s="12">
        <v>1.2896429843920001E-2</v>
      </c>
      <c r="S216" s="12">
        <v>3.6959908835289997E-2</v>
      </c>
      <c r="T216" s="12">
        <v>1.096009419636E-2</v>
      </c>
      <c r="U216" s="12">
        <v>4.9277014461480001E-2</v>
      </c>
      <c r="V216" s="12">
        <v>1.8884518753010001E-3</v>
      </c>
      <c r="W216" s="12">
        <v>2.2453336751829998E-2</v>
      </c>
      <c r="X216" s="12">
        <v>3.8002174033810003E-2</v>
      </c>
      <c r="Y216" s="12">
        <v>3.741645009979E-2</v>
      </c>
      <c r="Z216" s="12">
        <v>2.564593709539E-3</v>
      </c>
      <c r="AA216" s="12">
        <v>0</v>
      </c>
      <c r="AB216" s="12">
        <v>0.1365142910755</v>
      </c>
      <c r="AC216" s="12">
        <v>4.5145383085309999E-2</v>
      </c>
      <c r="AD216" s="12">
        <v>1.111113214937E-2</v>
      </c>
      <c r="AE216" s="12">
        <v>2.7127118082359999E-2</v>
      </c>
      <c r="AF216" s="12">
        <v>2.779887089155E-2</v>
      </c>
      <c r="AG216" s="12">
        <v>0</v>
      </c>
      <c r="AH216" s="12">
        <v>0</v>
      </c>
      <c r="AI216" s="12">
        <v>0</v>
      </c>
      <c r="AJ216" s="12">
        <v>2.6393440501700002E-2</v>
      </c>
      <c r="AK216" s="12">
        <v>0</v>
      </c>
      <c r="AL216" s="12">
        <v>1.359552599921E-2</v>
      </c>
      <c r="AM216" s="8"/>
    </row>
    <row r="217" spans="1:39" x14ac:dyDescent="0.2">
      <c r="A217" s="20"/>
      <c r="B217" s="20"/>
      <c r="C217" s="20"/>
      <c r="D217" s="13">
        <v>25</v>
      </c>
      <c r="E217" s="13">
        <v>4</v>
      </c>
      <c r="F217" s="13">
        <v>7</v>
      </c>
      <c r="G217" s="13">
        <v>8</v>
      </c>
      <c r="H217" s="13">
        <v>6</v>
      </c>
      <c r="I217" s="13">
        <v>3</v>
      </c>
      <c r="J217" s="13">
        <v>5</v>
      </c>
      <c r="K217" s="13">
        <v>2</v>
      </c>
      <c r="L217" s="13">
        <v>3</v>
      </c>
      <c r="M217" s="13">
        <v>9</v>
      </c>
      <c r="N217" s="13">
        <v>13</v>
      </c>
      <c r="O217" s="13">
        <v>9</v>
      </c>
      <c r="P217" s="13">
        <v>5</v>
      </c>
      <c r="Q217" s="13">
        <v>5</v>
      </c>
      <c r="R217" s="13">
        <v>2</v>
      </c>
      <c r="S217" s="13">
        <v>9</v>
      </c>
      <c r="T217" s="13">
        <v>1</v>
      </c>
      <c r="U217" s="13">
        <v>2</v>
      </c>
      <c r="V217" s="13">
        <v>1</v>
      </c>
      <c r="W217" s="13">
        <v>5</v>
      </c>
      <c r="X217" s="13">
        <v>8</v>
      </c>
      <c r="Y217" s="13">
        <v>6</v>
      </c>
      <c r="Z217" s="13">
        <v>2</v>
      </c>
      <c r="AA217" s="13">
        <v>0</v>
      </c>
      <c r="AB217" s="13">
        <v>1</v>
      </c>
      <c r="AC217" s="13">
        <v>15</v>
      </c>
      <c r="AD217" s="13">
        <v>1</v>
      </c>
      <c r="AE217" s="13">
        <v>1</v>
      </c>
      <c r="AF217" s="13">
        <v>2</v>
      </c>
      <c r="AG217" s="13">
        <v>0</v>
      </c>
      <c r="AH217" s="13">
        <v>0</v>
      </c>
      <c r="AI217" s="13">
        <v>0</v>
      </c>
      <c r="AJ217" s="13">
        <v>1</v>
      </c>
      <c r="AK217" s="13">
        <v>0</v>
      </c>
      <c r="AL217" s="13">
        <v>5</v>
      </c>
      <c r="AM217" s="8"/>
    </row>
    <row r="218" spans="1:39" x14ac:dyDescent="0.2">
      <c r="A218" s="20"/>
      <c r="B218" s="20"/>
      <c r="C218" s="20"/>
      <c r="D218" s="14" t="s">
        <v>83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5" t="s">
        <v>141</v>
      </c>
      <c r="R218" s="14"/>
      <c r="S218" s="15" t="s">
        <v>153</v>
      </c>
      <c r="T218" s="14"/>
      <c r="U218" s="15" t="s">
        <v>153</v>
      </c>
      <c r="V218" s="14"/>
      <c r="W218" s="15" t="s">
        <v>91</v>
      </c>
      <c r="X218" s="15" t="s">
        <v>94</v>
      </c>
      <c r="Y218" s="15" t="s">
        <v>94</v>
      </c>
      <c r="Z218" s="14"/>
      <c r="AA218" s="14"/>
      <c r="AB218" s="15" t="s">
        <v>94</v>
      </c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8"/>
    </row>
    <row r="219" spans="1:39" x14ac:dyDescent="0.2">
      <c r="A219" s="22"/>
      <c r="B219" s="22"/>
      <c r="C219" s="19" t="s">
        <v>29</v>
      </c>
      <c r="D219" s="12">
        <v>1</v>
      </c>
      <c r="E219" s="12">
        <v>1</v>
      </c>
      <c r="F219" s="12">
        <v>1</v>
      </c>
      <c r="G219" s="12">
        <v>1</v>
      </c>
      <c r="H219" s="12">
        <v>1</v>
      </c>
      <c r="I219" s="12">
        <v>1</v>
      </c>
      <c r="J219" s="12">
        <v>1</v>
      </c>
      <c r="K219" s="12">
        <v>1</v>
      </c>
      <c r="L219" s="12">
        <v>1</v>
      </c>
      <c r="M219" s="12">
        <v>1</v>
      </c>
      <c r="N219" s="12">
        <v>1</v>
      </c>
      <c r="O219" s="12">
        <v>1</v>
      </c>
      <c r="P219" s="12">
        <v>1</v>
      </c>
      <c r="Q219" s="12">
        <v>1</v>
      </c>
      <c r="R219" s="12">
        <v>1</v>
      </c>
      <c r="S219" s="12">
        <v>1</v>
      </c>
      <c r="T219" s="12">
        <v>1</v>
      </c>
      <c r="U219" s="12">
        <v>1</v>
      </c>
      <c r="V219" s="12">
        <v>1</v>
      </c>
      <c r="W219" s="12">
        <v>1</v>
      </c>
      <c r="X219" s="12">
        <v>1</v>
      </c>
      <c r="Y219" s="12">
        <v>1</v>
      </c>
      <c r="Z219" s="12">
        <v>1</v>
      </c>
      <c r="AA219" s="12">
        <v>1</v>
      </c>
      <c r="AB219" s="12">
        <v>1</v>
      </c>
      <c r="AC219" s="12">
        <v>1</v>
      </c>
      <c r="AD219" s="12">
        <v>1</v>
      </c>
      <c r="AE219" s="12">
        <v>1</v>
      </c>
      <c r="AF219" s="12">
        <v>1</v>
      </c>
      <c r="AG219" s="12">
        <v>1</v>
      </c>
      <c r="AH219" s="12">
        <v>1</v>
      </c>
      <c r="AI219" s="12">
        <v>1</v>
      </c>
      <c r="AJ219" s="12">
        <v>1</v>
      </c>
      <c r="AK219" s="12">
        <v>1</v>
      </c>
      <c r="AL219" s="12">
        <v>1</v>
      </c>
      <c r="AM219" s="8"/>
    </row>
    <row r="220" spans="1:39" x14ac:dyDescent="0.2">
      <c r="A220" s="20"/>
      <c r="B220" s="20"/>
      <c r="C220" s="20"/>
      <c r="D220" s="13">
        <v>950</v>
      </c>
      <c r="E220" s="13">
        <v>199</v>
      </c>
      <c r="F220" s="13">
        <v>269</v>
      </c>
      <c r="G220" s="13">
        <v>228</v>
      </c>
      <c r="H220" s="13">
        <v>254</v>
      </c>
      <c r="I220" s="13">
        <v>89</v>
      </c>
      <c r="J220" s="13">
        <v>142</v>
      </c>
      <c r="K220" s="13">
        <v>140</v>
      </c>
      <c r="L220" s="13">
        <v>193</v>
      </c>
      <c r="M220" s="13">
        <v>295</v>
      </c>
      <c r="N220" s="13">
        <v>374</v>
      </c>
      <c r="O220" s="13">
        <v>512</v>
      </c>
      <c r="P220" s="13">
        <v>244</v>
      </c>
      <c r="Q220" s="13">
        <v>100</v>
      </c>
      <c r="R220" s="13">
        <v>125</v>
      </c>
      <c r="S220" s="13">
        <v>213</v>
      </c>
      <c r="T220" s="13">
        <v>108</v>
      </c>
      <c r="U220" s="13">
        <v>34</v>
      </c>
      <c r="V220" s="13">
        <v>126</v>
      </c>
      <c r="W220" s="13">
        <v>239</v>
      </c>
      <c r="X220" s="13">
        <v>254</v>
      </c>
      <c r="Y220" s="13">
        <v>149</v>
      </c>
      <c r="Z220" s="13">
        <v>171</v>
      </c>
      <c r="AA220" s="13">
        <v>68</v>
      </c>
      <c r="AB220" s="13">
        <v>13</v>
      </c>
      <c r="AC220" s="13">
        <v>392</v>
      </c>
      <c r="AD220" s="13">
        <v>103</v>
      </c>
      <c r="AE220" s="13">
        <v>19</v>
      </c>
      <c r="AF220" s="13">
        <v>45</v>
      </c>
      <c r="AG220" s="13">
        <v>59</v>
      </c>
      <c r="AH220" s="13">
        <v>19</v>
      </c>
      <c r="AI220" s="13">
        <v>4</v>
      </c>
      <c r="AJ220" s="13">
        <v>13</v>
      </c>
      <c r="AK220" s="13">
        <v>5</v>
      </c>
      <c r="AL220" s="13">
        <v>291</v>
      </c>
      <c r="AM220" s="8"/>
    </row>
    <row r="221" spans="1:39" x14ac:dyDescent="0.2">
      <c r="A221" s="20"/>
      <c r="B221" s="20"/>
      <c r="C221" s="20"/>
      <c r="D221" s="14" t="s">
        <v>83</v>
      </c>
      <c r="E221" s="14" t="s">
        <v>83</v>
      </c>
      <c r="F221" s="14" t="s">
        <v>83</v>
      </c>
      <c r="G221" s="14" t="s">
        <v>83</v>
      </c>
      <c r="H221" s="14" t="s">
        <v>83</v>
      </c>
      <c r="I221" s="14" t="s">
        <v>83</v>
      </c>
      <c r="J221" s="14" t="s">
        <v>83</v>
      </c>
      <c r="K221" s="14" t="s">
        <v>83</v>
      </c>
      <c r="L221" s="14" t="s">
        <v>83</v>
      </c>
      <c r="M221" s="14" t="s">
        <v>83</v>
      </c>
      <c r="N221" s="14" t="s">
        <v>83</v>
      </c>
      <c r="O221" s="14" t="s">
        <v>83</v>
      </c>
      <c r="P221" s="14" t="s">
        <v>83</v>
      </c>
      <c r="Q221" s="14" t="s">
        <v>83</v>
      </c>
      <c r="R221" s="14" t="s">
        <v>83</v>
      </c>
      <c r="S221" s="14" t="s">
        <v>83</v>
      </c>
      <c r="T221" s="14" t="s">
        <v>83</v>
      </c>
      <c r="U221" s="14" t="s">
        <v>83</v>
      </c>
      <c r="V221" s="14" t="s">
        <v>83</v>
      </c>
      <c r="W221" s="14" t="s">
        <v>83</v>
      </c>
      <c r="X221" s="14" t="s">
        <v>83</v>
      </c>
      <c r="Y221" s="14" t="s">
        <v>83</v>
      </c>
      <c r="Z221" s="14" t="s">
        <v>83</v>
      </c>
      <c r="AA221" s="14" t="s">
        <v>83</v>
      </c>
      <c r="AB221" s="14" t="s">
        <v>83</v>
      </c>
      <c r="AC221" s="14" t="s">
        <v>83</v>
      </c>
      <c r="AD221" s="14" t="s">
        <v>83</v>
      </c>
      <c r="AE221" s="14" t="s">
        <v>83</v>
      </c>
      <c r="AF221" s="14" t="s">
        <v>83</v>
      </c>
      <c r="AG221" s="14" t="s">
        <v>83</v>
      </c>
      <c r="AH221" s="14" t="s">
        <v>83</v>
      </c>
      <c r="AI221" s="14" t="s">
        <v>83</v>
      </c>
      <c r="AJ221" s="14" t="s">
        <v>83</v>
      </c>
      <c r="AK221" s="14" t="s">
        <v>83</v>
      </c>
      <c r="AL221" s="14" t="s">
        <v>83</v>
      </c>
      <c r="AM221" s="8"/>
    </row>
    <row r="222" spans="1:39" x14ac:dyDescent="0.2">
      <c r="A222" s="16" t="s">
        <v>207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</row>
    <row r="223" spans="1:39" x14ac:dyDescent="0.2">
      <c r="A223" s="18" t="s">
        <v>103</v>
      </c>
    </row>
  </sheetData>
  <mergeCells count="94">
    <mergeCell ref="C219:C221"/>
    <mergeCell ref="B6:B23"/>
    <mergeCell ref="B24:B41"/>
    <mergeCell ref="B42:B59"/>
    <mergeCell ref="B60:B77"/>
    <mergeCell ref="B78:B95"/>
    <mergeCell ref="B96:B113"/>
    <mergeCell ref="B114:B131"/>
    <mergeCell ref="B132:B149"/>
    <mergeCell ref="B150:B167"/>
    <mergeCell ref="B168:B185"/>
    <mergeCell ref="B186:B203"/>
    <mergeCell ref="B204:B221"/>
    <mergeCell ref="C204:C206"/>
    <mergeCell ref="C207:C209"/>
    <mergeCell ref="C210:C212"/>
    <mergeCell ref="C213:C215"/>
    <mergeCell ref="C216:C218"/>
    <mergeCell ref="C189:C191"/>
    <mergeCell ref="C192:C194"/>
    <mergeCell ref="C195:C197"/>
    <mergeCell ref="C198:C200"/>
    <mergeCell ref="C201:C203"/>
    <mergeCell ref="C174:C176"/>
    <mergeCell ref="C177:C179"/>
    <mergeCell ref="C180:C182"/>
    <mergeCell ref="C183:C185"/>
    <mergeCell ref="C186:C188"/>
    <mergeCell ref="C159:C161"/>
    <mergeCell ref="C162:C164"/>
    <mergeCell ref="C165:C167"/>
    <mergeCell ref="C168:C170"/>
    <mergeCell ref="C171:C173"/>
    <mergeCell ref="C144:C146"/>
    <mergeCell ref="C147:C149"/>
    <mergeCell ref="C150:C152"/>
    <mergeCell ref="C153:C155"/>
    <mergeCell ref="C156:C158"/>
    <mergeCell ref="C129:C131"/>
    <mergeCell ref="C132:C134"/>
    <mergeCell ref="C135:C137"/>
    <mergeCell ref="C138:C140"/>
    <mergeCell ref="C141:C143"/>
    <mergeCell ref="C114:C116"/>
    <mergeCell ref="C117:C119"/>
    <mergeCell ref="C120:C122"/>
    <mergeCell ref="C123:C125"/>
    <mergeCell ref="C126:C128"/>
    <mergeCell ref="C99:C101"/>
    <mergeCell ref="C102:C104"/>
    <mergeCell ref="C105:C107"/>
    <mergeCell ref="C108:C110"/>
    <mergeCell ref="C111:C113"/>
    <mergeCell ref="C84:C86"/>
    <mergeCell ref="C87:C89"/>
    <mergeCell ref="C90:C92"/>
    <mergeCell ref="C93:C95"/>
    <mergeCell ref="C96:C98"/>
    <mergeCell ref="C69:C71"/>
    <mergeCell ref="C72:C74"/>
    <mergeCell ref="C75:C77"/>
    <mergeCell ref="C78:C80"/>
    <mergeCell ref="C81:C83"/>
    <mergeCell ref="C54:C56"/>
    <mergeCell ref="C57:C59"/>
    <mergeCell ref="C60:C62"/>
    <mergeCell ref="C63:C65"/>
    <mergeCell ref="C66:C68"/>
    <mergeCell ref="C39:C41"/>
    <mergeCell ref="C42:C44"/>
    <mergeCell ref="C45:C47"/>
    <mergeCell ref="C48:C50"/>
    <mergeCell ref="C51:C53"/>
    <mergeCell ref="C24:C26"/>
    <mergeCell ref="C27:C29"/>
    <mergeCell ref="C30:C32"/>
    <mergeCell ref="C33:C35"/>
    <mergeCell ref="C36:C38"/>
    <mergeCell ref="AC3:AL3"/>
    <mergeCell ref="AI2:AK2"/>
    <mergeCell ref="A2:D2"/>
    <mergeCell ref="A3:C5"/>
    <mergeCell ref="C6:C8"/>
    <mergeCell ref="A6:A221"/>
    <mergeCell ref="E3:H3"/>
    <mergeCell ref="I3:M3"/>
    <mergeCell ref="N3:O3"/>
    <mergeCell ref="P3:V3"/>
    <mergeCell ref="W3:AB3"/>
    <mergeCell ref="C9:C11"/>
    <mergeCell ref="C12:C14"/>
    <mergeCell ref="C15:C17"/>
    <mergeCell ref="C18:C20"/>
    <mergeCell ref="C21:C23"/>
  </mergeCells>
  <hyperlinks>
    <hyperlink ref="A1" location="'TOC'!A1:A1" display="Back to TOC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5"/>
  <sheetViews>
    <sheetView workbookViewId="0">
      <pane xSplit="2" ySplit="5" topLeftCell="C6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baseColWidth="10" defaultColWidth="8.83203125" defaultRowHeight="15" x14ac:dyDescent="0.2"/>
  <cols>
    <col min="1" max="1" width="50" style="2" customWidth="1"/>
    <col min="2" max="2" width="25" style="2" bestFit="1" customWidth="1"/>
    <col min="3" max="37" width="12.6640625" style="2" customWidth="1"/>
  </cols>
  <sheetData>
    <row r="1" spans="1:38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8"/>
    </row>
    <row r="2" spans="1:38" ht="36" customHeight="1" x14ac:dyDescent="0.2">
      <c r="A2" s="26" t="s">
        <v>208</v>
      </c>
      <c r="B2" s="24"/>
      <c r="C2" s="2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8"/>
    </row>
    <row r="3" spans="1:38" ht="37" customHeight="1" x14ac:dyDescent="0.2">
      <c r="A3" s="27"/>
      <c r="B3" s="24"/>
      <c r="C3" s="11" t="s">
        <v>29</v>
      </c>
      <c r="D3" s="23" t="s">
        <v>30</v>
      </c>
      <c r="E3" s="24"/>
      <c r="F3" s="24"/>
      <c r="G3" s="24"/>
      <c r="H3" s="23" t="s">
        <v>31</v>
      </c>
      <c r="I3" s="24"/>
      <c r="J3" s="24"/>
      <c r="K3" s="24"/>
      <c r="L3" s="24"/>
      <c r="M3" s="23" t="s">
        <v>32</v>
      </c>
      <c r="N3" s="24"/>
      <c r="O3" s="23" t="s">
        <v>33</v>
      </c>
      <c r="P3" s="24"/>
      <c r="Q3" s="24"/>
      <c r="R3" s="24"/>
      <c r="S3" s="24"/>
      <c r="T3" s="24"/>
      <c r="U3" s="24"/>
      <c r="V3" s="23" t="s">
        <v>34</v>
      </c>
      <c r="W3" s="24"/>
      <c r="X3" s="24"/>
      <c r="Y3" s="24"/>
      <c r="Z3" s="24"/>
      <c r="AA3" s="24"/>
      <c r="AB3" s="23" t="s">
        <v>35</v>
      </c>
      <c r="AC3" s="24"/>
      <c r="AD3" s="24"/>
      <c r="AE3" s="24"/>
      <c r="AF3" s="24"/>
      <c r="AG3" s="24"/>
      <c r="AH3" s="24"/>
      <c r="AI3" s="24"/>
      <c r="AJ3" s="24"/>
      <c r="AK3" s="24"/>
      <c r="AL3" s="8"/>
    </row>
    <row r="4" spans="1:38" ht="16" customHeight="1" x14ac:dyDescent="0.2">
      <c r="A4" s="20"/>
      <c r="B4" s="24"/>
      <c r="C4" s="9" t="s">
        <v>36</v>
      </c>
      <c r="D4" s="9" t="s">
        <v>36</v>
      </c>
      <c r="E4" s="9" t="s">
        <v>37</v>
      </c>
      <c r="F4" s="9" t="s">
        <v>38</v>
      </c>
      <c r="G4" s="9" t="s">
        <v>39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36</v>
      </c>
      <c r="N4" s="9" t="s">
        <v>37</v>
      </c>
      <c r="O4" s="9" t="s">
        <v>36</v>
      </c>
      <c r="P4" s="9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36</v>
      </c>
      <c r="W4" s="9" t="s">
        <v>37</v>
      </c>
      <c r="X4" s="9" t="s">
        <v>38</v>
      </c>
      <c r="Y4" s="9" t="s">
        <v>39</v>
      </c>
      <c r="Z4" s="9" t="s">
        <v>40</v>
      </c>
      <c r="AA4" s="9" t="s">
        <v>41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9" t="s">
        <v>41</v>
      </c>
      <c r="AH4" s="9" t="s">
        <v>42</v>
      </c>
      <c r="AI4" s="9" t="s">
        <v>43</v>
      </c>
      <c r="AJ4" s="9" t="s">
        <v>44</v>
      </c>
      <c r="AK4" s="9" t="s">
        <v>45</v>
      </c>
      <c r="AL4" s="8"/>
    </row>
    <row r="5" spans="1:38" ht="25" x14ac:dyDescent="0.2">
      <c r="A5" s="20"/>
      <c r="B5" s="24"/>
      <c r="C5" s="11" t="s">
        <v>46</v>
      </c>
      <c r="D5" s="11" t="s">
        <v>47</v>
      </c>
      <c r="E5" s="11" t="s">
        <v>48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11" t="s">
        <v>55</v>
      </c>
      <c r="M5" s="11" t="s">
        <v>56</v>
      </c>
      <c r="N5" s="11" t="s">
        <v>57</v>
      </c>
      <c r="O5" s="11" t="s">
        <v>58</v>
      </c>
      <c r="P5" s="11" t="s">
        <v>59</v>
      </c>
      <c r="Q5" s="11" t="s">
        <v>60</v>
      </c>
      <c r="R5" s="11" t="s">
        <v>61</v>
      </c>
      <c r="S5" s="11" t="s">
        <v>62</v>
      </c>
      <c r="T5" s="11" t="s">
        <v>63</v>
      </c>
      <c r="U5" s="11" t="s">
        <v>64</v>
      </c>
      <c r="V5" s="11" t="s">
        <v>65</v>
      </c>
      <c r="W5" s="11" t="s">
        <v>66</v>
      </c>
      <c r="X5" s="11" t="s">
        <v>67</v>
      </c>
      <c r="Y5" s="11" t="s">
        <v>68</v>
      </c>
      <c r="Z5" s="11" t="s">
        <v>69</v>
      </c>
      <c r="AA5" s="11" t="s">
        <v>70</v>
      </c>
      <c r="AB5" s="11" t="s">
        <v>71</v>
      </c>
      <c r="AC5" s="11" t="s">
        <v>72</v>
      </c>
      <c r="AD5" s="11" t="s">
        <v>73</v>
      </c>
      <c r="AE5" s="11" t="s">
        <v>74</v>
      </c>
      <c r="AF5" s="11" t="s">
        <v>75</v>
      </c>
      <c r="AG5" s="11" t="s">
        <v>76</v>
      </c>
      <c r="AH5" s="11" t="s">
        <v>77</v>
      </c>
      <c r="AI5" s="11" t="s">
        <v>78</v>
      </c>
      <c r="AJ5" s="11" t="s">
        <v>79</v>
      </c>
      <c r="AK5" s="11" t="s">
        <v>80</v>
      </c>
      <c r="AL5" s="8"/>
    </row>
    <row r="6" spans="1:38" x14ac:dyDescent="0.2">
      <c r="A6" s="21" t="s">
        <v>209</v>
      </c>
      <c r="B6" s="19" t="s">
        <v>210</v>
      </c>
      <c r="C6" s="12">
        <v>0.42255269747280011</v>
      </c>
      <c r="D6" s="12">
        <v>0.4160736425737</v>
      </c>
      <c r="E6" s="12">
        <v>0.44606973338150002</v>
      </c>
      <c r="F6" s="12">
        <v>0.45958500583630002</v>
      </c>
      <c r="G6" s="12">
        <v>0.36876711188740002</v>
      </c>
      <c r="H6" s="12">
        <v>0.33588601704609999</v>
      </c>
      <c r="I6" s="12">
        <v>0.3193928801193</v>
      </c>
      <c r="J6" s="12">
        <v>0.49804335188129989</v>
      </c>
      <c r="K6" s="12">
        <v>0.53794809021660006</v>
      </c>
      <c r="L6" s="12">
        <v>0.44776694214829998</v>
      </c>
      <c r="M6" s="12">
        <v>0.36228391273350002</v>
      </c>
      <c r="N6" s="12">
        <v>0.4675999810591</v>
      </c>
      <c r="O6" s="12">
        <v>0.89062312939660004</v>
      </c>
      <c r="P6" s="12">
        <v>0.57806161037290005</v>
      </c>
      <c r="Q6" s="12">
        <v>0.54727808646539999</v>
      </c>
      <c r="R6" s="12">
        <v>0.3176400332964</v>
      </c>
      <c r="S6" s="12">
        <v>1.096009419636E-2</v>
      </c>
      <c r="T6" s="12">
        <v>0</v>
      </c>
      <c r="U6" s="12">
        <v>6.1026274951169997E-3</v>
      </c>
      <c r="V6" s="12">
        <v>0.82821419169189991</v>
      </c>
      <c r="W6" s="12">
        <v>0.65751244391450003</v>
      </c>
      <c r="X6" s="12">
        <v>0.14296524077930001</v>
      </c>
      <c r="Y6" s="12">
        <v>1.9706253615429999E-2</v>
      </c>
      <c r="Z6" s="12">
        <v>0</v>
      </c>
      <c r="AA6" s="12">
        <v>0.31597241586519997</v>
      </c>
      <c r="AB6" s="12">
        <v>0.54478773273070003</v>
      </c>
      <c r="AC6" s="12">
        <v>0.46892100789270003</v>
      </c>
      <c r="AD6" s="12">
        <v>0.21265312413320001</v>
      </c>
      <c r="AE6" s="12">
        <v>0.46904885455770001</v>
      </c>
      <c r="AF6" s="12">
        <v>0.41610891189569998</v>
      </c>
      <c r="AG6" s="12">
        <v>0.47193060824319999</v>
      </c>
      <c r="AH6" s="12">
        <v>0.22268813161379999</v>
      </c>
      <c r="AI6" s="12">
        <v>6.2958741271649993E-2</v>
      </c>
      <c r="AJ6" s="12">
        <v>0.31197281314070002</v>
      </c>
      <c r="AK6" s="12">
        <v>0.26715037069550002</v>
      </c>
      <c r="AL6" s="8"/>
    </row>
    <row r="7" spans="1:38" x14ac:dyDescent="0.2">
      <c r="A7" s="20"/>
      <c r="B7" s="20"/>
      <c r="C7" s="13">
        <v>412</v>
      </c>
      <c r="D7" s="13">
        <v>87</v>
      </c>
      <c r="E7" s="13">
        <v>120</v>
      </c>
      <c r="F7" s="13">
        <v>108</v>
      </c>
      <c r="G7" s="13">
        <v>97</v>
      </c>
      <c r="H7" s="13">
        <v>26</v>
      </c>
      <c r="I7" s="13">
        <v>50</v>
      </c>
      <c r="J7" s="13">
        <v>66</v>
      </c>
      <c r="K7" s="13">
        <v>94</v>
      </c>
      <c r="L7" s="13">
        <v>133</v>
      </c>
      <c r="M7" s="13">
        <v>135</v>
      </c>
      <c r="N7" s="13">
        <v>248</v>
      </c>
      <c r="O7" s="13">
        <v>215</v>
      </c>
      <c r="P7" s="13">
        <v>55</v>
      </c>
      <c r="Q7" s="13">
        <v>76</v>
      </c>
      <c r="R7" s="13">
        <v>64</v>
      </c>
      <c r="S7" s="13">
        <v>1</v>
      </c>
      <c r="T7" s="13">
        <v>0</v>
      </c>
      <c r="U7" s="13">
        <v>1</v>
      </c>
      <c r="V7" s="13">
        <v>194</v>
      </c>
      <c r="W7" s="13">
        <v>159</v>
      </c>
      <c r="X7" s="13">
        <v>26</v>
      </c>
      <c r="Y7" s="13">
        <v>5</v>
      </c>
      <c r="Z7" s="13">
        <v>0</v>
      </c>
      <c r="AA7" s="13">
        <v>5</v>
      </c>
      <c r="AB7" s="13">
        <v>224</v>
      </c>
      <c r="AC7" s="13">
        <v>48</v>
      </c>
      <c r="AD7" s="13">
        <v>3</v>
      </c>
      <c r="AE7" s="13">
        <v>21</v>
      </c>
      <c r="AF7" s="13">
        <v>20</v>
      </c>
      <c r="AG7" s="13">
        <v>8</v>
      </c>
      <c r="AH7" s="13">
        <v>2</v>
      </c>
      <c r="AI7" s="13">
        <v>1</v>
      </c>
      <c r="AJ7" s="13">
        <v>1</v>
      </c>
      <c r="AK7" s="13">
        <v>84</v>
      </c>
      <c r="AL7" s="8"/>
    </row>
    <row r="8" spans="1:38" x14ac:dyDescent="0.2">
      <c r="A8" s="20"/>
      <c r="B8" s="20"/>
      <c r="C8" s="14" t="s">
        <v>83</v>
      </c>
      <c r="D8" s="14"/>
      <c r="E8" s="14"/>
      <c r="F8" s="14"/>
      <c r="G8" s="14"/>
      <c r="H8" s="14"/>
      <c r="I8" s="14"/>
      <c r="J8" s="14"/>
      <c r="K8" s="15" t="s">
        <v>95</v>
      </c>
      <c r="L8" s="14"/>
      <c r="M8" s="14"/>
      <c r="N8" s="15" t="s">
        <v>85</v>
      </c>
      <c r="O8" s="15" t="s">
        <v>123</v>
      </c>
      <c r="P8" s="15" t="s">
        <v>88</v>
      </c>
      <c r="Q8" s="15" t="s">
        <v>206</v>
      </c>
      <c r="R8" s="15" t="s">
        <v>125</v>
      </c>
      <c r="S8" s="14"/>
      <c r="T8" s="14"/>
      <c r="U8" s="14"/>
      <c r="V8" s="15" t="s">
        <v>211</v>
      </c>
      <c r="W8" s="15" t="s">
        <v>90</v>
      </c>
      <c r="X8" s="15" t="s">
        <v>130</v>
      </c>
      <c r="Y8" s="14"/>
      <c r="Z8" s="14"/>
      <c r="AA8" s="15" t="s">
        <v>127</v>
      </c>
      <c r="AB8" s="15" t="s">
        <v>212</v>
      </c>
      <c r="AC8" s="14"/>
      <c r="AD8" s="14"/>
      <c r="AE8" s="14"/>
      <c r="AF8" s="14"/>
      <c r="AG8" s="14"/>
      <c r="AH8" s="14"/>
      <c r="AI8" s="14"/>
      <c r="AJ8" s="14"/>
      <c r="AK8" s="14"/>
      <c r="AL8" s="8"/>
    </row>
    <row r="9" spans="1:38" x14ac:dyDescent="0.2">
      <c r="A9" s="22"/>
      <c r="B9" s="19" t="s">
        <v>213</v>
      </c>
      <c r="C9" s="12">
        <v>0.29453555235209999</v>
      </c>
      <c r="D9" s="12">
        <v>0.2096701677527</v>
      </c>
      <c r="E9" s="12">
        <v>0.36911658640919998</v>
      </c>
      <c r="F9" s="12">
        <v>0.21691682271810001</v>
      </c>
      <c r="G9" s="12">
        <v>0.35146178401849998</v>
      </c>
      <c r="H9" s="12">
        <v>0.35406636836380001</v>
      </c>
      <c r="I9" s="12">
        <v>0.30630382499289999</v>
      </c>
      <c r="J9" s="12">
        <v>0.2423789613996</v>
      </c>
      <c r="K9" s="12">
        <v>0.23333519354560001</v>
      </c>
      <c r="L9" s="12">
        <v>0.29706295809299998</v>
      </c>
      <c r="M9" s="12">
        <v>0.34584776603799999</v>
      </c>
      <c r="N9" s="12">
        <v>0.24806897571940001</v>
      </c>
      <c r="O9" s="12">
        <v>8.3953187313630002E-3</v>
      </c>
      <c r="P9" s="12">
        <v>2.8318766652709999E-2</v>
      </c>
      <c r="Q9" s="12">
        <v>2.1539020485909999E-2</v>
      </c>
      <c r="R9" s="12">
        <v>0.22082067565819999</v>
      </c>
      <c r="S9" s="12">
        <v>0.6886338024077</v>
      </c>
      <c r="T9" s="12">
        <v>0.73851704726010003</v>
      </c>
      <c r="U9" s="12">
        <v>0.95313937414649996</v>
      </c>
      <c r="V9" s="12">
        <v>1.082346688191E-2</v>
      </c>
      <c r="W9" s="12">
        <v>3.699240355162E-2</v>
      </c>
      <c r="X9" s="12">
        <v>0.31846293928239999</v>
      </c>
      <c r="Y9" s="12">
        <v>0.70907936148299999</v>
      </c>
      <c r="Z9" s="12">
        <v>0.91841894855000006</v>
      </c>
      <c r="AA9" s="12">
        <v>9.7503143717199994E-2</v>
      </c>
      <c r="AB9" s="12">
        <v>0.14287550805259999</v>
      </c>
      <c r="AC9" s="12">
        <v>0.23285949229059999</v>
      </c>
      <c r="AD9" s="12">
        <v>0.50140041438119998</v>
      </c>
      <c r="AE9" s="12">
        <v>0.2361979781048</v>
      </c>
      <c r="AF9" s="12">
        <v>0.36850860259689999</v>
      </c>
      <c r="AG9" s="12">
        <v>0.25940042422699999</v>
      </c>
      <c r="AH9" s="12">
        <v>0.77731186838620003</v>
      </c>
      <c r="AI9" s="12">
        <v>0.56959288177150003</v>
      </c>
      <c r="AJ9" s="12">
        <v>0.50591974322290001</v>
      </c>
      <c r="AK9" s="12">
        <v>0.48189446893620003</v>
      </c>
      <c r="AL9" s="8"/>
    </row>
    <row r="10" spans="1:38" x14ac:dyDescent="0.2">
      <c r="A10" s="20"/>
      <c r="B10" s="20"/>
      <c r="C10" s="13">
        <v>281</v>
      </c>
      <c r="D10" s="13">
        <v>48</v>
      </c>
      <c r="E10" s="13">
        <v>91</v>
      </c>
      <c r="F10" s="13">
        <v>55</v>
      </c>
      <c r="G10" s="13">
        <v>87</v>
      </c>
      <c r="H10" s="13">
        <v>38</v>
      </c>
      <c r="I10" s="13">
        <v>44</v>
      </c>
      <c r="J10" s="13">
        <v>36</v>
      </c>
      <c r="K10" s="13">
        <v>51</v>
      </c>
      <c r="L10" s="13">
        <v>85</v>
      </c>
      <c r="M10" s="13">
        <v>141</v>
      </c>
      <c r="N10" s="13">
        <v>120</v>
      </c>
      <c r="O10" s="13">
        <v>2</v>
      </c>
      <c r="P10" s="13">
        <v>4</v>
      </c>
      <c r="Q10" s="13">
        <v>4</v>
      </c>
      <c r="R10" s="13">
        <v>45</v>
      </c>
      <c r="S10" s="13">
        <v>80</v>
      </c>
      <c r="T10" s="13">
        <v>27</v>
      </c>
      <c r="U10" s="13">
        <v>119</v>
      </c>
      <c r="V10" s="13">
        <v>2</v>
      </c>
      <c r="W10" s="13">
        <v>13</v>
      </c>
      <c r="X10" s="13">
        <v>49</v>
      </c>
      <c r="Y10" s="13">
        <v>129</v>
      </c>
      <c r="Z10" s="13">
        <v>66</v>
      </c>
      <c r="AA10" s="13">
        <v>2</v>
      </c>
      <c r="AB10" s="13">
        <v>54</v>
      </c>
      <c r="AC10" s="13">
        <v>28</v>
      </c>
      <c r="AD10" s="13">
        <v>10</v>
      </c>
      <c r="AE10" s="13">
        <v>8</v>
      </c>
      <c r="AF10" s="13">
        <v>24</v>
      </c>
      <c r="AG10" s="13">
        <v>7</v>
      </c>
      <c r="AH10" s="13">
        <v>2</v>
      </c>
      <c r="AI10" s="13">
        <v>10</v>
      </c>
      <c r="AJ10" s="13">
        <v>3</v>
      </c>
      <c r="AK10" s="13">
        <v>135</v>
      </c>
      <c r="AL10" s="8"/>
    </row>
    <row r="11" spans="1:38" x14ac:dyDescent="0.2">
      <c r="A11" s="20"/>
      <c r="B11" s="20"/>
      <c r="C11" s="14" t="s">
        <v>83</v>
      </c>
      <c r="D11" s="14"/>
      <c r="E11" s="15" t="s">
        <v>189</v>
      </c>
      <c r="F11" s="14"/>
      <c r="G11" s="15" t="s">
        <v>151</v>
      </c>
      <c r="H11" s="14"/>
      <c r="I11" s="14"/>
      <c r="J11" s="14"/>
      <c r="K11" s="14"/>
      <c r="L11" s="14"/>
      <c r="M11" s="15" t="s">
        <v>95</v>
      </c>
      <c r="N11" s="14"/>
      <c r="O11" s="14"/>
      <c r="P11" s="14"/>
      <c r="Q11" s="14"/>
      <c r="R11" s="15" t="s">
        <v>114</v>
      </c>
      <c r="S11" s="15" t="s">
        <v>99</v>
      </c>
      <c r="T11" s="15" t="s">
        <v>97</v>
      </c>
      <c r="U11" s="15" t="s">
        <v>214</v>
      </c>
      <c r="V11" s="14"/>
      <c r="W11" s="14"/>
      <c r="X11" s="15" t="s">
        <v>100</v>
      </c>
      <c r="Y11" s="15" t="s">
        <v>135</v>
      </c>
      <c r="Z11" s="15" t="s">
        <v>135</v>
      </c>
      <c r="AA11" s="14"/>
      <c r="AB11" s="14"/>
      <c r="AC11" s="14"/>
      <c r="AD11" s="15" t="s">
        <v>85</v>
      </c>
      <c r="AE11" s="14"/>
      <c r="AF11" s="15" t="s">
        <v>85</v>
      </c>
      <c r="AG11" s="14"/>
      <c r="AH11" s="15" t="s">
        <v>85</v>
      </c>
      <c r="AI11" s="14"/>
      <c r="AJ11" s="14"/>
      <c r="AK11" s="15" t="s">
        <v>136</v>
      </c>
      <c r="AL11" s="8"/>
    </row>
    <row r="12" spans="1:38" x14ac:dyDescent="0.2">
      <c r="A12" s="22"/>
      <c r="B12" s="19" t="s">
        <v>215</v>
      </c>
      <c r="C12" s="12">
        <v>9.1014131713019988E-2</v>
      </c>
      <c r="D12" s="12">
        <v>0.15025329894860001</v>
      </c>
      <c r="E12" s="12">
        <v>5.3932151138280003E-2</v>
      </c>
      <c r="F12" s="12">
        <v>9.9418081753000001E-2</v>
      </c>
      <c r="G12" s="12">
        <v>7.6497018682069998E-2</v>
      </c>
      <c r="H12" s="12">
        <v>6.8406125302070006E-2</v>
      </c>
      <c r="I12" s="12">
        <v>0.13179322289680001</v>
      </c>
      <c r="J12" s="12">
        <v>9.2502797545109997E-2</v>
      </c>
      <c r="K12" s="12">
        <v>6.8370691034729994E-2</v>
      </c>
      <c r="L12" s="12">
        <v>9.4808491563569991E-2</v>
      </c>
      <c r="M12" s="12">
        <v>5.3771407630109999E-2</v>
      </c>
      <c r="N12" s="12">
        <v>0.12246165389289999</v>
      </c>
      <c r="O12" s="12">
        <v>3.1491308015709998E-2</v>
      </c>
      <c r="P12" s="12">
        <v>6.1508386345090003E-2</v>
      </c>
      <c r="Q12" s="12">
        <v>0.14032553186390001</v>
      </c>
      <c r="R12" s="12">
        <v>0.1947513909627</v>
      </c>
      <c r="S12" s="12">
        <v>6.8352761993729999E-2</v>
      </c>
      <c r="T12" s="12">
        <v>7.3967369020840001E-2</v>
      </c>
      <c r="U12" s="12">
        <v>1.7987273535750001E-2</v>
      </c>
      <c r="V12" s="12">
        <v>7.2057404045989995E-2</v>
      </c>
      <c r="W12" s="12">
        <v>6.6154342250699993E-2</v>
      </c>
      <c r="X12" s="12">
        <v>0.22698878080580001</v>
      </c>
      <c r="Y12" s="12">
        <v>6.073086442121E-2</v>
      </c>
      <c r="Z12" s="12">
        <v>0</v>
      </c>
      <c r="AA12" s="12">
        <v>0.2307302337596</v>
      </c>
      <c r="AB12" s="12">
        <v>7.5960726834590001E-2</v>
      </c>
      <c r="AC12" s="12">
        <v>0.17233703262889999</v>
      </c>
      <c r="AD12" s="12">
        <v>0.17933561116819999</v>
      </c>
      <c r="AE12" s="12">
        <v>0.1086844583416</v>
      </c>
      <c r="AF12" s="12">
        <v>0.1056635164323</v>
      </c>
      <c r="AG12" s="12">
        <v>0</v>
      </c>
      <c r="AH12" s="12">
        <v>0</v>
      </c>
      <c r="AI12" s="12">
        <v>0</v>
      </c>
      <c r="AJ12" s="12">
        <v>0</v>
      </c>
      <c r="AK12" s="12">
        <v>8.5263320273150006E-2</v>
      </c>
      <c r="AL12" s="8"/>
    </row>
    <row r="13" spans="1:38" x14ac:dyDescent="0.2">
      <c r="A13" s="20"/>
      <c r="B13" s="20"/>
      <c r="C13" s="13">
        <v>90</v>
      </c>
      <c r="D13" s="13">
        <v>27</v>
      </c>
      <c r="E13" s="13">
        <v>22</v>
      </c>
      <c r="F13" s="13">
        <v>22</v>
      </c>
      <c r="G13" s="13">
        <v>19</v>
      </c>
      <c r="H13" s="13">
        <v>8</v>
      </c>
      <c r="I13" s="13">
        <v>14</v>
      </c>
      <c r="J13" s="13">
        <v>18</v>
      </c>
      <c r="K13" s="13">
        <v>16</v>
      </c>
      <c r="L13" s="13">
        <v>25</v>
      </c>
      <c r="M13" s="13">
        <v>26</v>
      </c>
      <c r="N13" s="13">
        <v>58</v>
      </c>
      <c r="O13" s="13">
        <v>9</v>
      </c>
      <c r="P13" s="13">
        <v>7</v>
      </c>
      <c r="Q13" s="13">
        <v>16</v>
      </c>
      <c r="R13" s="13">
        <v>46</v>
      </c>
      <c r="S13" s="13">
        <v>8</v>
      </c>
      <c r="T13" s="13">
        <v>2</v>
      </c>
      <c r="U13" s="13">
        <v>2</v>
      </c>
      <c r="V13" s="13">
        <v>17</v>
      </c>
      <c r="W13" s="13">
        <v>24</v>
      </c>
      <c r="X13" s="13">
        <v>30</v>
      </c>
      <c r="Y13" s="13">
        <v>10</v>
      </c>
      <c r="Z13" s="13">
        <v>0</v>
      </c>
      <c r="AA13" s="13">
        <v>3</v>
      </c>
      <c r="AB13" s="13">
        <v>33</v>
      </c>
      <c r="AC13" s="13">
        <v>13</v>
      </c>
      <c r="AD13" s="13">
        <v>4</v>
      </c>
      <c r="AE13" s="13">
        <v>7</v>
      </c>
      <c r="AF13" s="13">
        <v>8</v>
      </c>
      <c r="AG13" s="13">
        <v>0</v>
      </c>
      <c r="AH13" s="13">
        <v>0</v>
      </c>
      <c r="AI13" s="13">
        <v>0</v>
      </c>
      <c r="AJ13" s="13">
        <v>0</v>
      </c>
      <c r="AK13" s="13">
        <v>25</v>
      </c>
      <c r="AL13" s="8"/>
    </row>
    <row r="14" spans="1:38" x14ac:dyDescent="0.2">
      <c r="A14" s="20"/>
      <c r="B14" s="20"/>
      <c r="C14" s="14" t="s">
        <v>83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 t="s">
        <v>85</v>
      </c>
      <c r="O14" s="14"/>
      <c r="P14" s="14"/>
      <c r="Q14" s="15" t="s">
        <v>204</v>
      </c>
      <c r="R14" s="15" t="s">
        <v>216</v>
      </c>
      <c r="S14" s="14"/>
      <c r="T14" s="14"/>
      <c r="U14" s="14"/>
      <c r="V14" s="14"/>
      <c r="W14" s="14"/>
      <c r="X14" s="15" t="s">
        <v>217</v>
      </c>
      <c r="Y14" s="14"/>
      <c r="Z14" s="14"/>
      <c r="AA14" s="15" t="s">
        <v>111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8"/>
    </row>
    <row r="15" spans="1:38" x14ac:dyDescent="0.2">
      <c r="A15" s="22"/>
      <c r="B15" s="19" t="s">
        <v>218</v>
      </c>
      <c r="C15" s="12">
        <v>3.3994382246140001E-2</v>
      </c>
      <c r="D15" s="12">
        <v>1.7000422079199998E-2</v>
      </c>
      <c r="E15" s="12">
        <v>2.4318863890339999E-2</v>
      </c>
      <c r="F15" s="12">
        <v>6.0878110854619999E-2</v>
      </c>
      <c r="G15" s="12">
        <v>3.361796993696E-2</v>
      </c>
      <c r="H15" s="12">
        <v>4.7754710718620003E-2</v>
      </c>
      <c r="I15" s="12">
        <v>3.0545749970079999E-2</v>
      </c>
      <c r="J15" s="12">
        <v>5.2717412762029993E-2</v>
      </c>
      <c r="K15" s="12">
        <v>2.395760640344E-2</v>
      </c>
      <c r="L15" s="12">
        <v>1.549572517876E-2</v>
      </c>
      <c r="M15" s="12">
        <v>2.9653112944930001E-2</v>
      </c>
      <c r="N15" s="12">
        <v>3.8964119656959999E-2</v>
      </c>
      <c r="O15" s="12">
        <v>9.3601485200089998E-3</v>
      </c>
      <c r="P15" s="12">
        <v>1.5543648587760001E-2</v>
      </c>
      <c r="Q15" s="12">
        <v>4.6030405476830002E-2</v>
      </c>
      <c r="R15" s="12">
        <v>4.404004411878E-2</v>
      </c>
      <c r="S15" s="12">
        <v>7.2533788318220008E-2</v>
      </c>
      <c r="T15" s="12">
        <v>0.11002442612130001</v>
      </c>
      <c r="U15" s="12">
        <v>0</v>
      </c>
      <c r="V15" s="12">
        <v>1.7435358552910001E-2</v>
      </c>
      <c r="W15" s="12">
        <v>2.5462321704910001E-2</v>
      </c>
      <c r="X15" s="12">
        <v>6.841125191887E-2</v>
      </c>
      <c r="Y15" s="12">
        <v>5.9661038149910001E-2</v>
      </c>
      <c r="Z15" s="12">
        <v>0</v>
      </c>
      <c r="AA15" s="12">
        <v>0</v>
      </c>
      <c r="AB15" s="12">
        <v>3.097313026641E-2</v>
      </c>
      <c r="AC15" s="12">
        <v>0</v>
      </c>
      <c r="AD15" s="12">
        <v>0</v>
      </c>
      <c r="AE15" s="12">
        <v>2.7428897180500001E-2</v>
      </c>
      <c r="AF15" s="12">
        <v>9.2484957862549993E-3</v>
      </c>
      <c r="AG15" s="12">
        <v>0.17083136828789999</v>
      </c>
      <c r="AH15" s="12">
        <v>0</v>
      </c>
      <c r="AI15" s="12">
        <v>0</v>
      </c>
      <c r="AJ15" s="12">
        <v>0</v>
      </c>
      <c r="AK15" s="12">
        <v>5.3428237571409999E-2</v>
      </c>
      <c r="AL15" s="8"/>
    </row>
    <row r="16" spans="1:38" x14ac:dyDescent="0.2">
      <c r="A16" s="20"/>
      <c r="B16" s="20"/>
      <c r="C16" s="13">
        <v>29</v>
      </c>
      <c r="D16" s="13">
        <v>3</v>
      </c>
      <c r="E16" s="13">
        <v>6</v>
      </c>
      <c r="F16" s="13">
        <v>10</v>
      </c>
      <c r="G16" s="13">
        <v>10</v>
      </c>
      <c r="H16" s="13">
        <v>3</v>
      </c>
      <c r="I16" s="13">
        <v>6</v>
      </c>
      <c r="J16" s="13">
        <v>6</v>
      </c>
      <c r="K16" s="13">
        <v>6</v>
      </c>
      <c r="L16" s="13">
        <v>5</v>
      </c>
      <c r="M16" s="13">
        <v>7</v>
      </c>
      <c r="N16" s="13">
        <v>20</v>
      </c>
      <c r="O16" s="13">
        <v>3</v>
      </c>
      <c r="P16" s="13">
        <v>3</v>
      </c>
      <c r="Q16" s="13">
        <v>5</v>
      </c>
      <c r="R16" s="13">
        <v>10</v>
      </c>
      <c r="S16" s="13">
        <v>6</v>
      </c>
      <c r="T16" s="13">
        <v>2</v>
      </c>
      <c r="U16" s="13">
        <v>0</v>
      </c>
      <c r="V16" s="13">
        <v>5</v>
      </c>
      <c r="W16" s="13">
        <v>9</v>
      </c>
      <c r="X16" s="13">
        <v>9</v>
      </c>
      <c r="Y16" s="13">
        <v>5</v>
      </c>
      <c r="Z16" s="13">
        <v>0</v>
      </c>
      <c r="AA16" s="13">
        <v>0</v>
      </c>
      <c r="AB16" s="13">
        <v>11</v>
      </c>
      <c r="AC16" s="13">
        <v>0</v>
      </c>
      <c r="AD16" s="13">
        <v>0</v>
      </c>
      <c r="AE16" s="13">
        <v>1</v>
      </c>
      <c r="AF16" s="13">
        <v>1</v>
      </c>
      <c r="AG16" s="13">
        <v>2</v>
      </c>
      <c r="AH16" s="13">
        <v>0</v>
      </c>
      <c r="AI16" s="13">
        <v>0</v>
      </c>
      <c r="AJ16" s="13">
        <v>0</v>
      </c>
      <c r="AK16" s="13">
        <v>14</v>
      </c>
      <c r="AL16" s="8"/>
    </row>
    <row r="17" spans="1:38" x14ac:dyDescent="0.2">
      <c r="A17" s="20"/>
      <c r="B17" s="20"/>
      <c r="C17" s="14" t="s">
        <v>83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5" t="s">
        <v>95</v>
      </c>
      <c r="AH17" s="14"/>
      <c r="AI17" s="14"/>
      <c r="AJ17" s="14"/>
      <c r="AK17" s="14"/>
      <c r="AL17" s="8"/>
    </row>
    <row r="18" spans="1:38" x14ac:dyDescent="0.2">
      <c r="A18" s="22"/>
      <c r="B18" s="19" t="s">
        <v>219</v>
      </c>
      <c r="C18" s="12">
        <v>0.15790323621589999</v>
      </c>
      <c r="D18" s="12">
        <v>0.20700246864579999</v>
      </c>
      <c r="E18" s="12">
        <v>0.1065626651807</v>
      </c>
      <c r="F18" s="12">
        <v>0.1632019788381</v>
      </c>
      <c r="G18" s="12">
        <v>0.16965611547500001</v>
      </c>
      <c r="H18" s="12">
        <v>0.19388677856940001</v>
      </c>
      <c r="I18" s="12">
        <v>0.21196432202089999</v>
      </c>
      <c r="J18" s="12">
        <v>0.114357476412</v>
      </c>
      <c r="K18" s="12">
        <v>0.13638841879960001</v>
      </c>
      <c r="L18" s="12">
        <v>0.14486588301629999</v>
      </c>
      <c r="M18" s="12">
        <v>0.20844380065340001</v>
      </c>
      <c r="N18" s="12">
        <v>0.1229052696717</v>
      </c>
      <c r="O18" s="12">
        <v>6.0130095336349998E-2</v>
      </c>
      <c r="P18" s="12">
        <v>0.31656758804149998</v>
      </c>
      <c r="Q18" s="12">
        <v>0.244826955708</v>
      </c>
      <c r="R18" s="12">
        <v>0.22274785596400001</v>
      </c>
      <c r="S18" s="12">
        <v>0.15951955308400001</v>
      </c>
      <c r="T18" s="12">
        <v>7.7491157597810001E-2</v>
      </c>
      <c r="U18" s="12">
        <v>2.277072482261E-2</v>
      </c>
      <c r="V18" s="12">
        <v>7.1469578827249997E-2</v>
      </c>
      <c r="W18" s="12">
        <v>0.2138784885783</v>
      </c>
      <c r="X18" s="12">
        <v>0.2431717872136</v>
      </c>
      <c r="Y18" s="12">
        <v>0.15082248233039999</v>
      </c>
      <c r="Z18" s="12">
        <v>8.1581051450050013E-2</v>
      </c>
      <c r="AA18" s="12">
        <v>0.35579420665810002</v>
      </c>
      <c r="AB18" s="12">
        <v>0.2054029021157</v>
      </c>
      <c r="AC18" s="12">
        <v>0.1258824671878</v>
      </c>
      <c r="AD18" s="12">
        <v>0.1066108503173</v>
      </c>
      <c r="AE18" s="12">
        <v>0.15863981181549999</v>
      </c>
      <c r="AF18" s="12">
        <v>0.1004704732888</v>
      </c>
      <c r="AG18" s="12">
        <v>9.7837599241870007E-2</v>
      </c>
      <c r="AH18" s="12">
        <v>0</v>
      </c>
      <c r="AI18" s="12">
        <v>0.36744837695679999</v>
      </c>
      <c r="AJ18" s="12">
        <v>0.1821074436365</v>
      </c>
      <c r="AK18" s="12">
        <v>0.11226360252379999</v>
      </c>
      <c r="AL18" s="8"/>
    </row>
    <row r="19" spans="1:38" x14ac:dyDescent="0.2">
      <c r="A19" s="20"/>
      <c r="B19" s="20"/>
      <c r="C19" s="13">
        <v>132</v>
      </c>
      <c r="D19" s="13">
        <v>33</v>
      </c>
      <c r="E19" s="13">
        <v>28</v>
      </c>
      <c r="F19" s="13">
        <v>32</v>
      </c>
      <c r="G19" s="13">
        <v>39</v>
      </c>
      <c r="H19" s="13">
        <v>14</v>
      </c>
      <c r="I19" s="13">
        <v>25</v>
      </c>
      <c r="J19" s="13">
        <v>14</v>
      </c>
      <c r="K19" s="13">
        <v>26</v>
      </c>
      <c r="L19" s="13">
        <v>44</v>
      </c>
      <c r="M19" s="13">
        <v>63</v>
      </c>
      <c r="N19" s="13">
        <v>62</v>
      </c>
      <c r="O19" s="13">
        <v>12</v>
      </c>
      <c r="P19" s="13">
        <v>30</v>
      </c>
      <c r="Q19" s="13">
        <v>23</v>
      </c>
      <c r="R19" s="13">
        <v>47</v>
      </c>
      <c r="S19" s="13">
        <v>13</v>
      </c>
      <c r="T19" s="13">
        <v>3</v>
      </c>
      <c r="U19" s="13">
        <v>4</v>
      </c>
      <c r="V19" s="13">
        <v>18</v>
      </c>
      <c r="W19" s="13">
        <v>47</v>
      </c>
      <c r="X19" s="13">
        <v>34</v>
      </c>
      <c r="Y19" s="13">
        <v>22</v>
      </c>
      <c r="Z19" s="13">
        <v>2</v>
      </c>
      <c r="AA19" s="13">
        <v>3</v>
      </c>
      <c r="AB19" s="13">
        <v>66</v>
      </c>
      <c r="AC19" s="13">
        <v>12</v>
      </c>
      <c r="AD19" s="13">
        <v>2</v>
      </c>
      <c r="AE19" s="13">
        <v>8</v>
      </c>
      <c r="AF19" s="13">
        <v>6</v>
      </c>
      <c r="AG19" s="13">
        <v>2</v>
      </c>
      <c r="AH19" s="13">
        <v>0</v>
      </c>
      <c r="AI19" s="13">
        <v>2</v>
      </c>
      <c r="AJ19" s="13">
        <v>1</v>
      </c>
      <c r="AK19" s="13">
        <v>33</v>
      </c>
      <c r="AL19" s="8"/>
    </row>
    <row r="20" spans="1:38" x14ac:dyDescent="0.2">
      <c r="A20" s="20"/>
      <c r="B20" s="20"/>
      <c r="C20" s="14" t="s">
        <v>83</v>
      </c>
      <c r="D20" s="14"/>
      <c r="E20" s="14"/>
      <c r="F20" s="14"/>
      <c r="G20" s="14"/>
      <c r="H20" s="14"/>
      <c r="I20" s="14"/>
      <c r="J20" s="14"/>
      <c r="K20" s="14"/>
      <c r="L20" s="14"/>
      <c r="M20" s="15" t="s">
        <v>95</v>
      </c>
      <c r="N20" s="14"/>
      <c r="O20" s="14"/>
      <c r="P20" s="15" t="s">
        <v>216</v>
      </c>
      <c r="Q20" s="15" t="s">
        <v>220</v>
      </c>
      <c r="R20" s="15" t="s">
        <v>220</v>
      </c>
      <c r="S20" s="15" t="s">
        <v>153</v>
      </c>
      <c r="T20" s="14"/>
      <c r="U20" s="14"/>
      <c r="V20" s="14"/>
      <c r="W20" s="15" t="s">
        <v>85</v>
      </c>
      <c r="X20" s="15" t="s">
        <v>85</v>
      </c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8"/>
    </row>
    <row r="21" spans="1:38" x14ac:dyDescent="0.2">
      <c r="A21" s="22"/>
      <c r="B21" s="19" t="s">
        <v>29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  <c r="AG21" s="12">
        <v>1</v>
      </c>
      <c r="AH21" s="12">
        <v>1</v>
      </c>
      <c r="AI21" s="12">
        <v>1</v>
      </c>
      <c r="AJ21" s="12">
        <v>1</v>
      </c>
      <c r="AK21" s="12">
        <v>1</v>
      </c>
      <c r="AL21" s="8"/>
    </row>
    <row r="22" spans="1:38" x14ac:dyDescent="0.2">
      <c r="A22" s="20"/>
      <c r="B22" s="20"/>
      <c r="C22" s="13">
        <v>944</v>
      </c>
      <c r="D22" s="13">
        <v>198</v>
      </c>
      <c r="E22" s="13">
        <v>267</v>
      </c>
      <c r="F22" s="13">
        <v>227</v>
      </c>
      <c r="G22" s="13">
        <v>252</v>
      </c>
      <c r="H22" s="13">
        <v>89</v>
      </c>
      <c r="I22" s="13">
        <v>139</v>
      </c>
      <c r="J22" s="13">
        <v>140</v>
      </c>
      <c r="K22" s="13">
        <v>193</v>
      </c>
      <c r="L22" s="13">
        <v>292</v>
      </c>
      <c r="M22" s="13">
        <v>372</v>
      </c>
      <c r="N22" s="13">
        <v>508</v>
      </c>
      <c r="O22" s="13">
        <v>241</v>
      </c>
      <c r="P22" s="13">
        <v>99</v>
      </c>
      <c r="Q22" s="13">
        <v>124</v>
      </c>
      <c r="R22" s="13">
        <v>212</v>
      </c>
      <c r="S22" s="13">
        <v>108</v>
      </c>
      <c r="T22" s="13">
        <v>34</v>
      </c>
      <c r="U22" s="13">
        <v>126</v>
      </c>
      <c r="V22" s="13">
        <v>236</v>
      </c>
      <c r="W22" s="13">
        <v>252</v>
      </c>
      <c r="X22" s="13">
        <v>148</v>
      </c>
      <c r="Y22" s="13">
        <v>171</v>
      </c>
      <c r="Z22" s="13">
        <v>68</v>
      </c>
      <c r="AA22" s="13">
        <v>13</v>
      </c>
      <c r="AB22" s="13">
        <v>388</v>
      </c>
      <c r="AC22" s="13">
        <v>101</v>
      </c>
      <c r="AD22" s="13">
        <v>19</v>
      </c>
      <c r="AE22" s="13">
        <v>45</v>
      </c>
      <c r="AF22" s="13">
        <v>59</v>
      </c>
      <c r="AG22" s="13">
        <v>19</v>
      </c>
      <c r="AH22" s="13">
        <v>4</v>
      </c>
      <c r="AI22" s="13">
        <v>13</v>
      </c>
      <c r="AJ22" s="13">
        <v>5</v>
      </c>
      <c r="AK22" s="13">
        <v>291</v>
      </c>
      <c r="AL22" s="8"/>
    </row>
    <row r="23" spans="1:38" x14ac:dyDescent="0.2">
      <c r="A23" s="20"/>
      <c r="B23" s="20"/>
      <c r="C23" s="14" t="s">
        <v>83</v>
      </c>
      <c r="D23" s="14" t="s">
        <v>83</v>
      </c>
      <c r="E23" s="14" t="s">
        <v>83</v>
      </c>
      <c r="F23" s="14" t="s">
        <v>83</v>
      </c>
      <c r="G23" s="14" t="s">
        <v>83</v>
      </c>
      <c r="H23" s="14" t="s">
        <v>83</v>
      </c>
      <c r="I23" s="14" t="s">
        <v>83</v>
      </c>
      <c r="J23" s="14" t="s">
        <v>83</v>
      </c>
      <c r="K23" s="14" t="s">
        <v>83</v>
      </c>
      <c r="L23" s="14" t="s">
        <v>83</v>
      </c>
      <c r="M23" s="14" t="s">
        <v>83</v>
      </c>
      <c r="N23" s="14" t="s">
        <v>83</v>
      </c>
      <c r="O23" s="14" t="s">
        <v>83</v>
      </c>
      <c r="P23" s="14" t="s">
        <v>83</v>
      </c>
      <c r="Q23" s="14" t="s">
        <v>83</v>
      </c>
      <c r="R23" s="14" t="s">
        <v>83</v>
      </c>
      <c r="S23" s="14" t="s">
        <v>83</v>
      </c>
      <c r="T23" s="14" t="s">
        <v>83</v>
      </c>
      <c r="U23" s="14" t="s">
        <v>83</v>
      </c>
      <c r="V23" s="14" t="s">
        <v>83</v>
      </c>
      <c r="W23" s="14" t="s">
        <v>83</v>
      </c>
      <c r="X23" s="14" t="s">
        <v>83</v>
      </c>
      <c r="Y23" s="14" t="s">
        <v>83</v>
      </c>
      <c r="Z23" s="14" t="s">
        <v>83</v>
      </c>
      <c r="AA23" s="14" t="s">
        <v>83</v>
      </c>
      <c r="AB23" s="14" t="s">
        <v>83</v>
      </c>
      <c r="AC23" s="14" t="s">
        <v>83</v>
      </c>
      <c r="AD23" s="14" t="s">
        <v>83</v>
      </c>
      <c r="AE23" s="14" t="s">
        <v>83</v>
      </c>
      <c r="AF23" s="14" t="s">
        <v>83</v>
      </c>
      <c r="AG23" s="14" t="s">
        <v>83</v>
      </c>
      <c r="AH23" s="14" t="s">
        <v>83</v>
      </c>
      <c r="AI23" s="14" t="s">
        <v>83</v>
      </c>
      <c r="AJ23" s="14" t="s">
        <v>83</v>
      </c>
      <c r="AK23" s="14" t="s">
        <v>83</v>
      </c>
      <c r="AL23" s="8"/>
    </row>
    <row r="24" spans="1:38" x14ac:dyDescent="0.2">
      <c r="A24" s="16" t="s">
        <v>221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8" x14ac:dyDescent="0.2">
      <c r="A25" s="18" t="s">
        <v>103</v>
      </c>
    </row>
  </sheetData>
  <mergeCells count="16">
    <mergeCell ref="AB3:AK3"/>
    <mergeCell ref="AI2:AK2"/>
    <mergeCell ref="A2:C2"/>
    <mergeCell ref="A3:B5"/>
    <mergeCell ref="B6:B8"/>
    <mergeCell ref="A6:A23"/>
    <mergeCell ref="D3:G3"/>
    <mergeCell ref="H3:L3"/>
    <mergeCell ref="M3:N3"/>
    <mergeCell ref="O3:U3"/>
    <mergeCell ref="V3:AA3"/>
    <mergeCell ref="B9:B11"/>
    <mergeCell ref="B12:B14"/>
    <mergeCell ref="B15:B17"/>
    <mergeCell ref="B18:B20"/>
    <mergeCell ref="B21:B23"/>
  </mergeCells>
  <hyperlinks>
    <hyperlink ref="A1" location="'TOC'!A1:A1" display="Back to TOC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25"/>
  <sheetViews>
    <sheetView workbookViewId="0">
      <pane xSplit="2" ySplit="5" topLeftCell="C6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baseColWidth="10" defaultColWidth="8.83203125" defaultRowHeight="15" x14ac:dyDescent="0.2"/>
  <cols>
    <col min="1" max="1" width="50" style="2" customWidth="1"/>
    <col min="2" max="2" width="25" style="2" bestFit="1" customWidth="1"/>
    <col min="3" max="37" width="12.6640625" style="2" customWidth="1"/>
  </cols>
  <sheetData>
    <row r="1" spans="1:38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8"/>
    </row>
    <row r="2" spans="1:38" ht="36" customHeight="1" x14ac:dyDescent="0.2">
      <c r="A2" s="26" t="s">
        <v>222</v>
      </c>
      <c r="B2" s="24"/>
      <c r="C2" s="2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8"/>
    </row>
    <row r="3" spans="1:38" ht="37" customHeight="1" x14ac:dyDescent="0.2">
      <c r="A3" s="27"/>
      <c r="B3" s="24"/>
      <c r="C3" s="11" t="s">
        <v>29</v>
      </c>
      <c r="D3" s="23" t="s">
        <v>30</v>
      </c>
      <c r="E3" s="24"/>
      <c r="F3" s="24"/>
      <c r="G3" s="24"/>
      <c r="H3" s="23" t="s">
        <v>31</v>
      </c>
      <c r="I3" s="24"/>
      <c r="J3" s="24"/>
      <c r="K3" s="24"/>
      <c r="L3" s="24"/>
      <c r="M3" s="23" t="s">
        <v>32</v>
      </c>
      <c r="N3" s="24"/>
      <c r="O3" s="23" t="s">
        <v>33</v>
      </c>
      <c r="P3" s="24"/>
      <c r="Q3" s="24"/>
      <c r="R3" s="24"/>
      <c r="S3" s="24"/>
      <c r="T3" s="24"/>
      <c r="U3" s="24"/>
      <c r="V3" s="23" t="s">
        <v>34</v>
      </c>
      <c r="W3" s="24"/>
      <c r="X3" s="24"/>
      <c r="Y3" s="24"/>
      <c r="Z3" s="24"/>
      <c r="AA3" s="24"/>
      <c r="AB3" s="23" t="s">
        <v>35</v>
      </c>
      <c r="AC3" s="24"/>
      <c r="AD3" s="24"/>
      <c r="AE3" s="24"/>
      <c r="AF3" s="24"/>
      <c r="AG3" s="24"/>
      <c r="AH3" s="24"/>
      <c r="AI3" s="24"/>
      <c r="AJ3" s="24"/>
      <c r="AK3" s="24"/>
      <c r="AL3" s="8"/>
    </row>
    <row r="4" spans="1:38" ht="16" customHeight="1" x14ac:dyDescent="0.2">
      <c r="A4" s="20"/>
      <c r="B4" s="24"/>
      <c r="C4" s="9" t="s">
        <v>36</v>
      </c>
      <c r="D4" s="9" t="s">
        <v>36</v>
      </c>
      <c r="E4" s="9" t="s">
        <v>37</v>
      </c>
      <c r="F4" s="9" t="s">
        <v>38</v>
      </c>
      <c r="G4" s="9" t="s">
        <v>39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36</v>
      </c>
      <c r="N4" s="9" t="s">
        <v>37</v>
      </c>
      <c r="O4" s="9" t="s">
        <v>36</v>
      </c>
      <c r="P4" s="9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36</v>
      </c>
      <c r="W4" s="9" t="s">
        <v>37</v>
      </c>
      <c r="X4" s="9" t="s">
        <v>38</v>
      </c>
      <c r="Y4" s="9" t="s">
        <v>39</v>
      </c>
      <c r="Z4" s="9" t="s">
        <v>40</v>
      </c>
      <c r="AA4" s="9" t="s">
        <v>41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9" t="s">
        <v>41</v>
      </c>
      <c r="AH4" s="9" t="s">
        <v>42</v>
      </c>
      <c r="AI4" s="9" t="s">
        <v>43</v>
      </c>
      <c r="AJ4" s="9" t="s">
        <v>44</v>
      </c>
      <c r="AK4" s="9" t="s">
        <v>45</v>
      </c>
      <c r="AL4" s="8"/>
    </row>
    <row r="5" spans="1:38" ht="25" x14ac:dyDescent="0.2">
      <c r="A5" s="20"/>
      <c r="B5" s="24"/>
      <c r="C5" s="11" t="s">
        <v>46</v>
      </c>
      <c r="D5" s="11" t="s">
        <v>47</v>
      </c>
      <c r="E5" s="11" t="s">
        <v>48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11" t="s">
        <v>55</v>
      </c>
      <c r="M5" s="11" t="s">
        <v>56</v>
      </c>
      <c r="N5" s="11" t="s">
        <v>57</v>
      </c>
      <c r="O5" s="11" t="s">
        <v>58</v>
      </c>
      <c r="P5" s="11" t="s">
        <v>59</v>
      </c>
      <c r="Q5" s="11" t="s">
        <v>60</v>
      </c>
      <c r="R5" s="11" t="s">
        <v>61</v>
      </c>
      <c r="S5" s="11" t="s">
        <v>62</v>
      </c>
      <c r="T5" s="11" t="s">
        <v>63</v>
      </c>
      <c r="U5" s="11" t="s">
        <v>64</v>
      </c>
      <c r="V5" s="11" t="s">
        <v>65</v>
      </c>
      <c r="W5" s="11" t="s">
        <v>66</v>
      </c>
      <c r="X5" s="11" t="s">
        <v>67</v>
      </c>
      <c r="Y5" s="11" t="s">
        <v>68</v>
      </c>
      <c r="Z5" s="11" t="s">
        <v>69</v>
      </c>
      <c r="AA5" s="11" t="s">
        <v>70</v>
      </c>
      <c r="AB5" s="11" t="s">
        <v>71</v>
      </c>
      <c r="AC5" s="11" t="s">
        <v>72</v>
      </c>
      <c r="AD5" s="11" t="s">
        <v>73</v>
      </c>
      <c r="AE5" s="11" t="s">
        <v>74</v>
      </c>
      <c r="AF5" s="11" t="s">
        <v>75</v>
      </c>
      <c r="AG5" s="11" t="s">
        <v>76</v>
      </c>
      <c r="AH5" s="11" t="s">
        <v>77</v>
      </c>
      <c r="AI5" s="11" t="s">
        <v>78</v>
      </c>
      <c r="AJ5" s="11" t="s">
        <v>79</v>
      </c>
      <c r="AK5" s="11" t="s">
        <v>80</v>
      </c>
      <c r="AL5" s="8"/>
    </row>
    <row r="6" spans="1:38" x14ac:dyDescent="0.2">
      <c r="A6" s="21" t="s">
        <v>223</v>
      </c>
      <c r="B6" s="19" t="s">
        <v>224</v>
      </c>
      <c r="C6" s="12">
        <v>0.41082608096849998</v>
      </c>
      <c r="D6" s="12">
        <v>0.42279570452170001</v>
      </c>
      <c r="E6" s="12">
        <v>0.42497635349309998</v>
      </c>
      <c r="F6" s="12">
        <v>0.43477733861790002</v>
      </c>
      <c r="G6" s="12">
        <v>0.36436266200119999</v>
      </c>
      <c r="H6" s="12">
        <v>0.2805718695587</v>
      </c>
      <c r="I6" s="12">
        <v>0.3319278681035</v>
      </c>
      <c r="J6" s="12">
        <v>0.47295316748029997</v>
      </c>
      <c r="K6" s="12">
        <v>0.51421593855549996</v>
      </c>
      <c r="L6" s="12">
        <v>0.48466623338829989</v>
      </c>
      <c r="M6" s="12">
        <v>0.33336919906809998</v>
      </c>
      <c r="N6" s="12">
        <v>0.4735627300411</v>
      </c>
      <c r="O6" s="12">
        <v>0.84206227798450006</v>
      </c>
      <c r="P6" s="12">
        <v>0.38951797433379998</v>
      </c>
      <c r="Q6" s="12">
        <v>0.52830362418830001</v>
      </c>
      <c r="R6" s="12">
        <v>0.42469463614879999</v>
      </c>
      <c r="S6" s="12">
        <v>0</v>
      </c>
      <c r="T6" s="12">
        <v>0</v>
      </c>
      <c r="U6" s="12">
        <v>6.1026274951169997E-3</v>
      </c>
      <c r="V6" s="12">
        <v>0.91029419844930004</v>
      </c>
      <c r="W6" s="12">
        <v>0.50504230376759995</v>
      </c>
      <c r="X6" s="12">
        <v>0.21593229334540001</v>
      </c>
      <c r="Y6" s="12">
        <v>1.537308391209E-2</v>
      </c>
      <c r="Z6" s="12">
        <v>0</v>
      </c>
      <c r="AA6" s="12">
        <v>0.37792108450720002</v>
      </c>
      <c r="AB6" s="12">
        <v>0.46018566982730003</v>
      </c>
      <c r="AC6" s="12">
        <v>0.53465114617679999</v>
      </c>
      <c r="AD6" s="12">
        <v>0.31126021575410001</v>
      </c>
      <c r="AE6" s="12">
        <v>0.55739940273330002</v>
      </c>
      <c r="AF6" s="12">
        <v>0.4998052465967</v>
      </c>
      <c r="AG6" s="12">
        <v>0.55630358719670003</v>
      </c>
      <c r="AH6" s="12">
        <v>0.22268813161379999</v>
      </c>
      <c r="AI6" s="12">
        <v>8.9352181773350012E-2</v>
      </c>
      <c r="AJ6" s="12">
        <v>0.49408025677709999</v>
      </c>
      <c r="AK6" s="12">
        <v>0.28154128945559997</v>
      </c>
      <c r="AL6" s="8"/>
    </row>
    <row r="7" spans="1:38" x14ac:dyDescent="0.2">
      <c r="A7" s="20"/>
      <c r="B7" s="20"/>
      <c r="C7" s="13">
        <v>402</v>
      </c>
      <c r="D7" s="13">
        <v>89</v>
      </c>
      <c r="E7" s="13">
        <v>113</v>
      </c>
      <c r="F7" s="13">
        <v>101</v>
      </c>
      <c r="G7" s="13">
        <v>99</v>
      </c>
      <c r="H7" s="13">
        <v>21</v>
      </c>
      <c r="I7" s="13">
        <v>46</v>
      </c>
      <c r="J7" s="13">
        <v>63</v>
      </c>
      <c r="K7" s="13">
        <v>92</v>
      </c>
      <c r="L7" s="13">
        <v>138</v>
      </c>
      <c r="M7" s="13">
        <v>120</v>
      </c>
      <c r="N7" s="13">
        <v>255</v>
      </c>
      <c r="O7" s="13">
        <v>203</v>
      </c>
      <c r="P7" s="13">
        <v>40</v>
      </c>
      <c r="Q7" s="13">
        <v>75</v>
      </c>
      <c r="R7" s="13">
        <v>83</v>
      </c>
      <c r="S7" s="13">
        <v>0</v>
      </c>
      <c r="T7" s="13">
        <v>0</v>
      </c>
      <c r="U7" s="13">
        <v>1</v>
      </c>
      <c r="V7" s="13">
        <v>214</v>
      </c>
      <c r="W7" s="13">
        <v>128</v>
      </c>
      <c r="X7" s="13">
        <v>29</v>
      </c>
      <c r="Y7" s="13">
        <v>4</v>
      </c>
      <c r="Z7" s="13">
        <v>0</v>
      </c>
      <c r="AA7" s="13">
        <v>6</v>
      </c>
      <c r="AB7" s="13">
        <v>194</v>
      </c>
      <c r="AC7" s="13">
        <v>53</v>
      </c>
      <c r="AD7" s="13">
        <v>5</v>
      </c>
      <c r="AE7" s="13">
        <v>25</v>
      </c>
      <c r="AF7" s="13">
        <v>24</v>
      </c>
      <c r="AG7" s="13">
        <v>10</v>
      </c>
      <c r="AH7" s="13">
        <v>2</v>
      </c>
      <c r="AI7" s="13">
        <v>2</v>
      </c>
      <c r="AJ7" s="13">
        <v>2</v>
      </c>
      <c r="AK7" s="13">
        <v>85</v>
      </c>
      <c r="AL7" s="8"/>
    </row>
    <row r="8" spans="1:38" x14ac:dyDescent="0.2">
      <c r="A8" s="20"/>
      <c r="B8" s="20"/>
      <c r="C8" s="14" t="s">
        <v>83</v>
      </c>
      <c r="D8" s="14"/>
      <c r="E8" s="14"/>
      <c r="F8" s="14"/>
      <c r="G8" s="14"/>
      <c r="H8" s="14"/>
      <c r="I8" s="14"/>
      <c r="J8" s="14"/>
      <c r="K8" s="15" t="s">
        <v>85</v>
      </c>
      <c r="L8" s="14"/>
      <c r="M8" s="14"/>
      <c r="N8" s="15" t="s">
        <v>85</v>
      </c>
      <c r="O8" s="15" t="s">
        <v>123</v>
      </c>
      <c r="P8" s="15" t="s">
        <v>87</v>
      </c>
      <c r="Q8" s="15" t="s">
        <v>87</v>
      </c>
      <c r="R8" s="15" t="s">
        <v>87</v>
      </c>
      <c r="S8" s="14"/>
      <c r="T8" s="14"/>
      <c r="U8" s="14"/>
      <c r="V8" s="15" t="s">
        <v>225</v>
      </c>
      <c r="W8" s="15" t="s">
        <v>90</v>
      </c>
      <c r="X8" s="15" t="s">
        <v>130</v>
      </c>
      <c r="Y8" s="14"/>
      <c r="Z8" s="14"/>
      <c r="AA8" s="15" t="s">
        <v>127</v>
      </c>
      <c r="AB8" s="15" t="s">
        <v>92</v>
      </c>
      <c r="AC8" s="15" t="s">
        <v>92</v>
      </c>
      <c r="AD8" s="14"/>
      <c r="AE8" s="14"/>
      <c r="AF8" s="14"/>
      <c r="AG8" s="14"/>
      <c r="AH8" s="14"/>
      <c r="AI8" s="14"/>
      <c r="AJ8" s="14"/>
      <c r="AK8" s="14"/>
      <c r="AL8" s="8"/>
    </row>
    <row r="9" spans="1:38" x14ac:dyDescent="0.2">
      <c r="A9" s="22"/>
      <c r="B9" s="19" t="s">
        <v>226</v>
      </c>
      <c r="C9" s="12">
        <v>0.3316588674282</v>
      </c>
      <c r="D9" s="12">
        <v>0.27949904325929997</v>
      </c>
      <c r="E9" s="12">
        <v>0.36591825174819997</v>
      </c>
      <c r="F9" s="12">
        <v>0.27888594476630002</v>
      </c>
      <c r="G9" s="12">
        <v>0.38374947907649998</v>
      </c>
      <c r="H9" s="12">
        <v>0.42742870861060001</v>
      </c>
      <c r="I9" s="12">
        <v>0.29688066822640002</v>
      </c>
      <c r="J9" s="12">
        <v>0.2667684360141</v>
      </c>
      <c r="K9" s="12">
        <v>0.28907340136429999</v>
      </c>
      <c r="L9" s="12">
        <v>0.3339056566509</v>
      </c>
      <c r="M9" s="12">
        <v>0.39872244259400003</v>
      </c>
      <c r="N9" s="12">
        <v>0.27059358632370001</v>
      </c>
      <c r="O9" s="12">
        <v>1.6329917452429999E-2</v>
      </c>
      <c r="P9" s="12">
        <v>7.8351378722710002E-2</v>
      </c>
      <c r="Q9" s="12">
        <v>0.15086834065269999</v>
      </c>
      <c r="R9" s="12">
        <v>0.2299089027357</v>
      </c>
      <c r="S9" s="12">
        <v>0.79481978791930008</v>
      </c>
      <c r="T9" s="12">
        <v>0.75781185505639992</v>
      </c>
      <c r="U9" s="12">
        <v>0.93427531335919989</v>
      </c>
      <c r="V9" s="12">
        <v>1.6595204613369999E-2</v>
      </c>
      <c r="W9" s="12">
        <v>8.2738660589630003E-2</v>
      </c>
      <c r="X9" s="12">
        <v>0.41641389722900002</v>
      </c>
      <c r="Y9" s="12">
        <v>0.74019781108070004</v>
      </c>
      <c r="Z9" s="12">
        <v>0.908190264734</v>
      </c>
      <c r="AA9" s="12">
        <v>9.7503143717199994E-2</v>
      </c>
      <c r="AB9" s="12">
        <v>0.2051548083234</v>
      </c>
      <c r="AC9" s="12">
        <v>0.22720692715650001</v>
      </c>
      <c r="AD9" s="12">
        <v>0.46075341553850002</v>
      </c>
      <c r="AE9" s="12">
        <v>0.2489422555321</v>
      </c>
      <c r="AF9" s="12">
        <v>0.36063627185030001</v>
      </c>
      <c r="AG9" s="12">
        <v>0.25940042422699999</v>
      </c>
      <c r="AH9" s="12">
        <v>0.77731186838620003</v>
      </c>
      <c r="AI9" s="12">
        <v>0.56959288177150003</v>
      </c>
      <c r="AJ9" s="12">
        <v>0.50591974322290001</v>
      </c>
      <c r="AK9" s="12">
        <v>0.52060518209039996</v>
      </c>
      <c r="AL9" s="8"/>
    </row>
    <row r="10" spans="1:38" x14ac:dyDescent="0.2">
      <c r="A10" s="20"/>
      <c r="B10" s="20"/>
      <c r="C10" s="13">
        <v>318</v>
      </c>
      <c r="D10" s="13">
        <v>56</v>
      </c>
      <c r="E10" s="13">
        <v>96</v>
      </c>
      <c r="F10" s="13">
        <v>68</v>
      </c>
      <c r="G10" s="13">
        <v>98</v>
      </c>
      <c r="H10" s="13">
        <v>42</v>
      </c>
      <c r="I10" s="13">
        <v>46</v>
      </c>
      <c r="J10" s="13">
        <v>40</v>
      </c>
      <c r="K10" s="13">
        <v>64</v>
      </c>
      <c r="L10" s="13">
        <v>97</v>
      </c>
      <c r="M10" s="13">
        <v>157</v>
      </c>
      <c r="N10" s="13">
        <v>138</v>
      </c>
      <c r="O10" s="13">
        <v>4</v>
      </c>
      <c r="P10" s="13">
        <v>9</v>
      </c>
      <c r="Q10" s="13">
        <v>12</v>
      </c>
      <c r="R10" s="13">
        <v>56</v>
      </c>
      <c r="S10" s="13">
        <v>91</v>
      </c>
      <c r="T10" s="13">
        <v>29</v>
      </c>
      <c r="U10" s="13">
        <v>117</v>
      </c>
      <c r="V10" s="13">
        <v>3</v>
      </c>
      <c r="W10" s="13">
        <v>27</v>
      </c>
      <c r="X10" s="13">
        <v>59</v>
      </c>
      <c r="Y10" s="13">
        <v>139</v>
      </c>
      <c r="Z10" s="13">
        <v>65</v>
      </c>
      <c r="AA10" s="13">
        <v>2</v>
      </c>
      <c r="AB10" s="13">
        <v>73</v>
      </c>
      <c r="AC10" s="13">
        <v>29</v>
      </c>
      <c r="AD10" s="13">
        <v>10</v>
      </c>
      <c r="AE10" s="13">
        <v>9</v>
      </c>
      <c r="AF10" s="13">
        <v>25</v>
      </c>
      <c r="AG10" s="13">
        <v>7</v>
      </c>
      <c r="AH10" s="13">
        <v>2</v>
      </c>
      <c r="AI10" s="13">
        <v>10</v>
      </c>
      <c r="AJ10" s="13">
        <v>3</v>
      </c>
      <c r="AK10" s="13">
        <v>150</v>
      </c>
      <c r="AL10" s="8"/>
    </row>
    <row r="11" spans="1:38" x14ac:dyDescent="0.2">
      <c r="A11" s="20"/>
      <c r="B11" s="20"/>
      <c r="C11" s="14" t="s">
        <v>83</v>
      </c>
      <c r="D11" s="14"/>
      <c r="E11" s="14"/>
      <c r="F11" s="14"/>
      <c r="G11" s="14"/>
      <c r="H11" s="14"/>
      <c r="I11" s="14"/>
      <c r="J11" s="14"/>
      <c r="K11" s="14"/>
      <c r="L11" s="14"/>
      <c r="M11" s="15" t="s">
        <v>95</v>
      </c>
      <c r="N11" s="14"/>
      <c r="O11" s="14"/>
      <c r="P11" s="14"/>
      <c r="Q11" s="15" t="s">
        <v>85</v>
      </c>
      <c r="R11" s="15" t="s">
        <v>113</v>
      </c>
      <c r="S11" s="15" t="s">
        <v>99</v>
      </c>
      <c r="T11" s="15" t="s">
        <v>227</v>
      </c>
      <c r="U11" s="15" t="s">
        <v>99</v>
      </c>
      <c r="V11" s="14"/>
      <c r="W11" s="14"/>
      <c r="X11" s="15" t="s">
        <v>100</v>
      </c>
      <c r="Y11" s="15" t="s">
        <v>169</v>
      </c>
      <c r="Z11" s="15" t="s">
        <v>169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5" t="s">
        <v>136</v>
      </c>
      <c r="AL11" s="8"/>
    </row>
    <row r="12" spans="1:38" x14ac:dyDescent="0.2">
      <c r="A12" s="22"/>
      <c r="B12" s="19" t="s">
        <v>228</v>
      </c>
      <c r="C12" s="12">
        <v>0.11836818435969999</v>
      </c>
      <c r="D12" s="12">
        <v>0.14792722553150001</v>
      </c>
      <c r="E12" s="12">
        <v>8.7685970625430001E-2</v>
      </c>
      <c r="F12" s="12">
        <v>0.1152908712314</v>
      </c>
      <c r="G12" s="12">
        <v>0.13086902956419999</v>
      </c>
      <c r="H12" s="12">
        <v>0.16805788265150001</v>
      </c>
      <c r="I12" s="12">
        <v>0.20297503602440001</v>
      </c>
      <c r="J12" s="12">
        <v>8.5491535496720006E-2</v>
      </c>
      <c r="K12" s="12">
        <v>8.2027678544669996E-2</v>
      </c>
      <c r="L12" s="12">
        <v>4.762768201466E-2</v>
      </c>
      <c r="M12" s="12">
        <v>8.8094560418910006E-2</v>
      </c>
      <c r="N12" s="12">
        <v>0.1448209284626</v>
      </c>
      <c r="O12" s="12">
        <v>5.6803830094320003E-2</v>
      </c>
      <c r="P12" s="12">
        <v>0.29002229592750001</v>
      </c>
      <c r="Q12" s="12">
        <v>0.14860517473650001</v>
      </c>
      <c r="R12" s="12">
        <v>0.1760352412683</v>
      </c>
      <c r="S12" s="12">
        <v>6.2567184214899998E-2</v>
      </c>
      <c r="T12" s="12">
        <v>6.4191569225230005E-2</v>
      </c>
      <c r="U12" s="12">
        <v>1.7987273535750001E-2</v>
      </c>
      <c r="V12" s="12">
        <v>3.897178369353E-2</v>
      </c>
      <c r="W12" s="12">
        <v>0.2144695473861</v>
      </c>
      <c r="X12" s="12">
        <v>0.14022297210990001</v>
      </c>
      <c r="Y12" s="12">
        <v>8.4263685623929996E-2</v>
      </c>
      <c r="Z12" s="12">
        <v>6.8021843093829998E-2</v>
      </c>
      <c r="AA12" s="12">
        <v>0.194962218912</v>
      </c>
      <c r="AB12" s="12">
        <v>0.16265725738789999</v>
      </c>
      <c r="AC12" s="12">
        <v>0.18285589714479999</v>
      </c>
      <c r="AD12" s="12">
        <v>4.4681488348639997E-2</v>
      </c>
      <c r="AE12" s="12">
        <v>3.264377000608E-2</v>
      </c>
      <c r="AF12" s="12">
        <v>3.9193376872920002E-2</v>
      </c>
      <c r="AG12" s="12">
        <v>0</v>
      </c>
      <c r="AH12" s="12">
        <v>0</v>
      </c>
      <c r="AI12" s="12">
        <v>0</v>
      </c>
      <c r="AJ12" s="12">
        <v>0</v>
      </c>
      <c r="AK12" s="12">
        <v>8.053659884455E-2</v>
      </c>
      <c r="AL12" s="8"/>
    </row>
    <row r="13" spans="1:38" x14ac:dyDescent="0.2">
      <c r="A13" s="20"/>
      <c r="B13" s="20"/>
      <c r="C13" s="13">
        <v>85</v>
      </c>
      <c r="D13" s="13">
        <v>22</v>
      </c>
      <c r="E13" s="13">
        <v>23</v>
      </c>
      <c r="F13" s="13">
        <v>20</v>
      </c>
      <c r="G13" s="13">
        <v>20</v>
      </c>
      <c r="H13" s="13">
        <v>14</v>
      </c>
      <c r="I13" s="13">
        <v>23</v>
      </c>
      <c r="J13" s="13">
        <v>14</v>
      </c>
      <c r="K13" s="13">
        <v>9</v>
      </c>
      <c r="L13" s="13">
        <v>16</v>
      </c>
      <c r="M13" s="13">
        <v>29</v>
      </c>
      <c r="N13" s="13">
        <v>48</v>
      </c>
      <c r="O13" s="13">
        <v>10</v>
      </c>
      <c r="P13" s="13">
        <v>21</v>
      </c>
      <c r="Q13" s="13">
        <v>15</v>
      </c>
      <c r="R13" s="13">
        <v>33</v>
      </c>
      <c r="S13" s="13">
        <v>3</v>
      </c>
      <c r="T13" s="13">
        <v>1</v>
      </c>
      <c r="U13" s="13">
        <v>2</v>
      </c>
      <c r="V13" s="13">
        <v>8</v>
      </c>
      <c r="W13" s="13">
        <v>41</v>
      </c>
      <c r="X13" s="13">
        <v>20</v>
      </c>
      <c r="Y13" s="13">
        <v>7</v>
      </c>
      <c r="Z13" s="13">
        <v>1</v>
      </c>
      <c r="AA13" s="13">
        <v>2</v>
      </c>
      <c r="AB13" s="13">
        <v>48</v>
      </c>
      <c r="AC13" s="13">
        <v>13</v>
      </c>
      <c r="AD13" s="13">
        <v>1</v>
      </c>
      <c r="AE13" s="13">
        <v>1</v>
      </c>
      <c r="AF13" s="13">
        <v>2</v>
      </c>
      <c r="AG13" s="13">
        <v>0</v>
      </c>
      <c r="AH13" s="13">
        <v>0</v>
      </c>
      <c r="AI13" s="13">
        <v>0</v>
      </c>
      <c r="AJ13" s="13">
        <v>0</v>
      </c>
      <c r="AK13" s="13">
        <v>20</v>
      </c>
      <c r="AL13" s="8"/>
    </row>
    <row r="14" spans="1:38" x14ac:dyDescent="0.2">
      <c r="A14" s="20"/>
      <c r="B14" s="20"/>
      <c r="C14" s="14" t="s">
        <v>83</v>
      </c>
      <c r="D14" s="14"/>
      <c r="E14" s="14"/>
      <c r="F14" s="14"/>
      <c r="G14" s="14"/>
      <c r="H14" s="15" t="s">
        <v>111</v>
      </c>
      <c r="I14" s="15" t="s">
        <v>111</v>
      </c>
      <c r="J14" s="14"/>
      <c r="K14" s="14"/>
      <c r="L14" s="14"/>
      <c r="M14" s="14"/>
      <c r="N14" s="14"/>
      <c r="O14" s="14"/>
      <c r="P14" s="15" t="s">
        <v>220</v>
      </c>
      <c r="Q14" s="15" t="s">
        <v>153</v>
      </c>
      <c r="R14" s="15" t="s">
        <v>153</v>
      </c>
      <c r="S14" s="14"/>
      <c r="T14" s="14"/>
      <c r="U14" s="14"/>
      <c r="V14" s="14"/>
      <c r="W14" s="15" t="s">
        <v>113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8"/>
    </row>
    <row r="15" spans="1:38" x14ac:dyDescent="0.2">
      <c r="A15" s="22"/>
      <c r="B15" s="19" t="s">
        <v>218</v>
      </c>
      <c r="C15" s="12">
        <v>3.5714023290260001E-2</v>
      </c>
      <c r="D15" s="12">
        <v>4.0935821482279998E-2</v>
      </c>
      <c r="E15" s="12">
        <v>2.4318863890339999E-2</v>
      </c>
      <c r="F15" s="12">
        <v>5.7677730327149998E-2</v>
      </c>
      <c r="G15" s="12">
        <v>2.402031999037E-2</v>
      </c>
      <c r="H15" s="12">
        <v>3.3454841318019998E-2</v>
      </c>
      <c r="I15" s="12">
        <v>3.09114773108E-2</v>
      </c>
      <c r="J15" s="12">
        <v>6.2804058745140001E-2</v>
      </c>
      <c r="K15" s="12">
        <v>4.1070142222199998E-2</v>
      </c>
      <c r="L15" s="12">
        <v>1.5123267176440001E-2</v>
      </c>
      <c r="M15" s="12">
        <v>3.1587818589240001E-2</v>
      </c>
      <c r="N15" s="12">
        <v>3.5699986467859997E-2</v>
      </c>
      <c r="O15" s="12">
        <v>9.2805065052479988E-3</v>
      </c>
      <c r="P15" s="12">
        <v>2.564413827397E-2</v>
      </c>
      <c r="Q15" s="12">
        <v>3.807425954799E-2</v>
      </c>
      <c r="R15" s="12">
        <v>4.9952061191109988E-2</v>
      </c>
      <c r="S15" s="12">
        <v>3.4392801717260002E-2</v>
      </c>
      <c r="T15" s="12">
        <v>0.17799657571829999</v>
      </c>
      <c r="U15" s="12">
        <v>1.394741733018E-2</v>
      </c>
      <c r="V15" s="12">
        <v>1.20611336107E-3</v>
      </c>
      <c r="W15" s="12">
        <v>3.1919649768880003E-2</v>
      </c>
      <c r="X15" s="12">
        <v>6.6718477749770008E-2</v>
      </c>
      <c r="Y15" s="12">
        <v>6.0705346860390003E-2</v>
      </c>
      <c r="Z15" s="12">
        <v>8.7600751258590012E-3</v>
      </c>
      <c r="AA15" s="12">
        <v>0</v>
      </c>
      <c r="AB15" s="12">
        <v>3.164992431725E-2</v>
      </c>
      <c r="AC15" s="12">
        <v>2.57140038078E-2</v>
      </c>
      <c r="AD15" s="12">
        <v>0</v>
      </c>
      <c r="AE15" s="12">
        <v>4.4525086565319998E-2</v>
      </c>
      <c r="AF15" s="12">
        <v>8.8718286500540002E-3</v>
      </c>
      <c r="AG15" s="12">
        <v>0.1261518823046</v>
      </c>
      <c r="AH15" s="12">
        <v>0</v>
      </c>
      <c r="AI15" s="12">
        <v>0</v>
      </c>
      <c r="AJ15" s="12">
        <v>0</v>
      </c>
      <c r="AK15" s="12">
        <v>4.8783863565889998E-2</v>
      </c>
      <c r="AL15" s="8"/>
    </row>
    <row r="16" spans="1:38" x14ac:dyDescent="0.2">
      <c r="A16" s="20"/>
      <c r="B16" s="20"/>
      <c r="C16" s="13">
        <v>36</v>
      </c>
      <c r="D16" s="13">
        <v>11</v>
      </c>
      <c r="E16" s="13">
        <v>6</v>
      </c>
      <c r="F16" s="13">
        <v>13</v>
      </c>
      <c r="G16" s="13">
        <v>6</v>
      </c>
      <c r="H16" s="13">
        <v>3</v>
      </c>
      <c r="I16" s="13">
        <v>6</v>
      </c>
      <c r="J16" s="13">
        <v>9</v>
      </c>
      <c r="K16" s="13">
        <v>9</v>
      </c>
      <c r="L16" s="13">
        <v>5</v>
      </c>
      <c r="M16" s="13">
        <v>13</v>
      </c>
      <c r="N16" s="13">
        <v>19</v>
      </c>
      <c r="O16" s="13">
        <v>3</v>
      </c>
      <c r="P16" s="13">
        <v>4</v>
      </c>
      <c r="Q16" s="13">
        <v>5</v>
      </c>
      <c r="R16" s="13">
        <v>14</v>
      </c>
      <c r="S16" s="13">
        <v>3</v>
      </c>
      <c r="T16" s="13">
        <v>4</v>
      </c>
      <c r="U16" s="13">
        <v>3</v>
      </c>
      <c r="V16" s="13">
        <v>1</v>
      </c>
      <c r="W16" s="13">
        <v>13</v>
      </c>
      <c r="X16" s="13">
        <v>9</v>
      </c>
      <c r="Y16" s="13">
        <v>8</v>
      </c>
      <c r="Z16" s="13">
        <v>1</v>
      </c>
      <c r="AA16" s="13">
        <v>0</v>
      </c>
      <c r="AB16" s="13">
        <v>16</v>
      </c>
      <c r="AC16" s="13">
        <v>2</v>
      </c>
      <c r="AD16" s="13">
        <v>0</v>
      </c>
      <c r="AE16" s="13">
        <v>2</v>
      </c>
      <c r="AF16" s="13">
        <v>1</v>
      </c>
      <c r="AG16" s="13">
        <v>1</v>
      </c>
      <c r="AH16" s="13">
        <v>0</v>
      </c>
      <c r="AI16" s="13">
        <v>0</v>
      </c>
      <c r="AJ16" s="13">
        <v>0</v>
      </c>
      <c r="AK16" s="13">
        <v>14</v>
      </c>
      <c r="AL16" s="8"/>
    </row>
    <row r="17" spans="1:38" x14ac:dyDescent="0.2">
      <c r="A17" s="20"/>
      <c r="B17" s="20"/>
      <c r="C17" s="14" t="s">
        <v>83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5" t="s">
        <v>229</v>
      </c>
      <c r="U17" s="14"/>
      <c r="V17" s="14"/>
      <c r="W17" s="15" t="s">
        <v>113</v>
      </c>
      <c r="X17" s="15" t="s">
        <v>113</v>
      </c>
      <c r="Y17" s="15" t="s">
        <v>113</v>
      </c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8"/>
    </row>
    <row r="18" spans="1:38" x14ac:dyDescent="0.2">
      <c r="A18" s="22"/>
      <c r="B18" s="19" t="s">
        <v>70</v>
      </c>
      <c r="C18" s="12">
        <v>0.10343284395339999</v>
      </c>
      <c r="D18" s="12">
        <v>0.1088422052053</v>
      </c>
      <c r="E18" s="12">
        <v>9.7100560242899994E-2</v>
      </c>
      <c r="F18" s="12">
        <v>0.1133681150572</v>
      </c>
      <c r="G18" s="12">
        <v>9.699850936764999E-2</v>
      </c>
      <c r="H18" s="12">
        <v>9.0486697861149989E-2</v>
      </c>
      <c r="I18" s="12">
        <v>0.13730495033490001</v>
      </c>
      <c r="J18" s="12">
        <v>0.1119828022638</v>
      </c>
      <c r="K18" s="12">
        <v>7.3612839313340006E-2</v>
      </c>
      <c r="L18" s="12">
        <v>0.1186771607697</v>
      </c>
      <c r="M18" s="12">
        <v>0.1482259793297</v>
      </c>
      <c r="N18" s="12">
        <v>7.5322768704740001E-2</v>
      </c>
      <c r="O18" s="12">
        <v>7.5523467963550001E-2</v>
      </c>
      <c r="P18" s="12">
        <v>0.21646421274200001</v>
      </c>
      <c r="Q18" s="12">
        <v>0.13414860087450001</v>
      </c>
      <c r="R18" s="12">
        <v>0.1194091586561</v>
      </c>
      <c r="S18" s="12">
        <v>0.1082202261486</v>
      </c>
      <c r="T18" s="12">
        <v>0</v>
      </c>
      <c r="U18" s="12">
        <v>2.7687368279769999E-2</v>
      </c>
      <c r="V18" s="12">
        <v>3.2932699882750001E-2</v>
      </c>
      <c r="W18" s="12">
        <v>0.1658298384878</v>
      </c>
      <c r="X18" s="12">
        <v>0.16071235956579999</v>
      </c>
      <c r="Y18" s="12">
        <v>9.9460072522910004E-2</v>
      </c>
      <c r="Z18" s="12">
        <v>1.502781704631E-2</v>
      </c>
      <c r="AA18" s="12">
        <v>0.32961355286360011</v>
      </c>
      <c r="AB18" s="12">
        <v>0.14035234014420001</v>
      </c>
      <c r="AC18" s="12">
        <v>2.9572025714139999E-2</v>
      </c>
      <c r="AD18" s="12">
        <v>0.18330488035879999</v>
      </c>
      <c r="AE18" s="12">
        <v>0.1164894851632</v>
      </c>
      <c r="AF18" s="12">
        <v>9.1493276029979989E-2</v>
      </c>
      <c r="AG18" s="12">
        <v>5.8144106271659987E-2</v>
      </c>
      <c r="AH18" s="12">
        <v>0</v>
      </c>
      <c r="AI18" s="12">
        <v>0.34105493645509999</v>
      </c>
      <c r="AJ18" s="12">
        <v>0</v>
      </c>
      <c r="AK18" s="12">
        <v>6.8533066043559993E-2</v>
      </c>
      <c r="AL18" s="8"/>
    </row>
    <row r="19" spans="1:38" x14ac:dyDescent="0.2">
      <c r="A19" s="20"/>
      <c r="B19" s="20"/>
      <c r="C19" s="13">
        <v>103</v>
      </c>
      <c r="D19" s="13">
        <v>20</v>
      </c>
      <c r="E19" s="13">
        <v>29</v>
      </c>
      <c r="F19" s="13">
        <v>25</v>
      </c>
      <c r="G19" s="13">
        <v>29</v>
      </c>
      <c r="H19" s="13">
        <v>9</v>
      </c>
      <c r="I19" s="13">
        <v>18</v>
      </c>
      <c r="J19" s="13">
        <v>14</v>
      </c>
      <c r="K19" s="13">
        <v>19</v>
      </c>
      <c r="L19" s="13">
        <v>36</v>
      </c>
      <c r="M19" s="13">
        <v>53</v>
      </c>
      <c r="N19" s="13">
        <v>48</v>
      </c>
      <c r="O19" s="13">
        <v>21</v>
      </c>
      <c r="P19" s="13">
        <v>25</v>
      </c>
      <c r="Q19" s="13">
        <v>17</v>
      </c>
      <c r="R19" s="13">
        <v>26</v>
      </c>
      <c r="S19" s="13">
        <v>11</v>
      </c>
      <c r="T19" s="13">
        <v>0</v>
      </c>
      <c r="U19" s="13">
        <v>3</v>
      </c>
      <c r="V19" s="13">
        <v>10</v>
      </c>
      <c r="W19" s="13">
        <v>43</v>
      </c>
      <c r="X19" s="13">
        <v>31</v>
      </c>
      <c r="Y19" s="13">
        <v>13</v>
      </c>
      <c r="Z19" s="13">
        <v>1</v>
      </c>
      <c r="AA19" s="13">
        <v>3</v>
      </c>
      <c r="AB19" s="13">
        <v>57</v>
      </c>
      <c r="AC19" s="13">
        <v>4</v>
      </c>
      <c r="AD19" s="13">
        <v>3</v>
      </c>
      <c r="AE19" s="13">
        <v>8</v>
      </c>
      <c r="AF19" s="13">
        <v>7</v>
      </c>
      <c r="AG19" s="13">
        <v>1</v>
      </c>
      <c r="AH19" s="13">
        <v>0</v>
      </c>
      <c r="AI19" s="13">
        <v>1</v>
      </c>
      <c r="AJ19" s="13">
        <v>0</v>
      </c>
      <c r="AK19" s="13">
        <v>22</v>
      </c>
      <c r="AL19" s="8"/>
    </row>
    <row r="20" spans="1:38" x14ac:dyDescent="0.2">
      <c r="A20" s="20"/>
      <c r="B20" s="20"/>
      <c r="C20" s="14" t="s">
        <v>83</v>
      </c>
      <c r="D20" s="14"/>
      <c r="E20" s="14"/>
      <c r="F20" s="14"/>
      <c r="G20" s="14"/>
      <c r="H20" s="14"/>
      <c r="I20" s="14"/>
      <c r="J20" s="14"/>
      <c r="K20" s="14"/>
      <c r="L20" s="14"/>
      <c r="M20" s="15" t="s">
        <v>95</v>
      </c>
      <c r="N20" s="14"/>
      <c r="O20" s="14"/>
      <c r="P20" s="15" t="s">
        <v>204</v>
      </c>
      <c r="Q20" s="14"/>
      <c r="R20" s="14"/>
      <c r="S20" s="14"/>
      <c r="T20" s="14"/>
      <c r="U20" s="14"/>
      <c r="V20" s="14"/>
      <c r="W20" s="15" t="s">
        <v>230</v>
      </c>
      <c r="X20" s="15" t="s">
        <v>230</v>
      </c>
      <c r="Y20" s="14"/>
      <c r="Z20" s="14"/>
      <c r="AA20" s="15" t="s">
        <v>230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8"/>
    </row>
    <row r="21" spans="1:38" x14ac:dyDescent="0.2">
      <c r="A21" s="22"/>
      <c r="B21" s="19" t="s">
        <v>29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  <c r="AG21" s="12">
        <v>1</v>
      </c>
      <c r="AH21" s="12">
        <v>1</v>
      </c>
      <c r="AI21" s="12">
        <v>1</v>
      </c>
      <c r="AJ21" s="12">
        <v>1</v>
      </c>
      <c r="AK21" s="12">
        <v>1</v>
      </c>
      <c r="AL21" s="8"/>
    </row>
    <row r="22" spans="1:38" x14ac:dyDescent="0.2">
      <c r="A22" s="20"/>
      <c r="B22" s="20"/>
      <c r="C22" s="13">
        <v>944</v>
      </c>
      <c r="D22" s="13">
        <v>198</v>
      </c>
      <c r="E22" s="13">
        <v>267</v>
      </c>
      <c r="F22" s="13">
        <v>227</v>
      </c>
      <c r="G22" s="13">
        <v>252</v>
      </c>
      <c r="H22" s="13">
        <v>89</v>
      </c>
      <c r="I22" s="13">
        <v>139</v>
      </c>
      <c r="J22" s="13">
        <v>140</v>
      </c>
      <c r="K22" s="13">
        <v>193</v>
      </c>
      <c r="L22" s="13">
        <v>292</v>
      </c>
      <c r="M22" s="13">
        <v>372</v>
      </c>
      <c r="N22" s="13">
        <v>508</v>
      </c>
      <c r="O22" s="13">
        <v>241</v>
      </c>
      <c r="P22" s="13">
        <v>99</v>
      </c>
      <c r="Q22" s="13">
        <v>124</v>
      </c>
      <c r="R22" s="13">
        <v>212</v>
      </c>
      <c r="S22" s="13">
        <v>108</v>
      </c>
      <c r="T22" s="13">
        <v>34</v>
      </c>
      <c r="U22" s="13">
        <v>126</v>
      </c>
      <c r="V22" s="13">
        <v>236</v>
      </c>
      <c r="W22" s="13">
        <v>252</v>
      </c>
      <c r="X22" s="13">
        <v>148</v>
      </c>
      <c r="Y22" s="13">
        <v>171</v>
      </c>
      <c r="Z22" s="13">
        <v>68</v>
      </c>
      <c r="AA22" s="13">
        <v>13</v>
      </c>
      <c r="AB22" s="13">
        <v>388</v>
      </c>
      <c r="AC22" s="13">
        <v>101</v>
      </c>
      <c r="AD22" s="13">
        <v>19</v>
      </c>
      <c r="AE22" s="13">
        <v>45</v>
      </c>
      <c r="AF22" s="13">
        <v>59</v>
      </c>
      <c r="AG22" s="13">
        <v>19</v>
      </c>
      <c r="AH22" s="13">
        <v>4</v>
      </c>
      <c r="AI22" s="13">
        <v>13</v>
      </c>
      <c r="AJ22" s="13">
        <v>5</v>
      </c>
      <c r="AK22" s="13">
        <v>291</v>
      </c>
      <c r="AL22" s="8"/>
    </row>
    <row r="23" spans="1:38" x14ac:dyDescent="0.2">
      <c r="A23" s="20"/>
      <c r="B23" s="20"/>
      <c r="C23" s="14" t="s">
        <v>83</v>
      </c>
      <c r="D23" s="14" t="s">
        <v>83</v>
      </c>
      <c r="E23" s="14" t="s">
        <v>83</v>
      </c>
      <c r="F23" s="14" t="s">
        <v>83</v>
      </c>
      <c r="G23" s="14" t="s">
        <v>83</v>
      </c>
      <c r="H23" s="14" t="s">
        <v>83</v>
      </c>
      <c r="I23" s="14" t="s">
        <v>83</v>
      </c>
      <c r="J23" s="14" t="s">
        <v>83</v>
      </c>
      <c r="K23" s="14" t="s">
        <v>83</v>
      </c>
      <c r="L23" s="14" t="s">
        <v>83</v>
      </c>
      <c r="M23" s="14" t="s">
        <v>83</v>
      </c>
      <c r="N23" s="14" t="s">
        <v>83</v>
      </c>
      <c r="O23" s="14" t="s">
        <v>83</v>
      </c>
      <c r="P23" s="14" t="s">
        <v>83</v>
      </c>
      <c r="Q23" s="14" t="s">
        <v>83</v>
      </c>
      <c r="R23" s="14" t="s">
        <v>83</v>
      </c>
      <c r="S23" s="14" t="s">
        <v>83</v>
      </c>
      <c r="T23" s="14" t="s">
        <v>83</v>
      </c>
      <c r="U23" s="14" t="s">
        <v>83</v>
      </c>
      <c r="V23" s="14" t="s">
        <v>83</v>
      </c>
      <c r="W23" s="14" t="s">
        <v>83</v>
      </c>
      <c r="X23" s="14" t="s">
        <v>83</v>
      </c>
      <c r="Y23" s="14" t="s">
        <v>83</v>
      </c>
      <c r="Z23" s="14" t="s">
        <v>83</v>
      </c>
      <c r="AA23" s="14" t="s">
        <v>83</v>
      </c>
      <c r="AB23" s="14" t="s">
        <v>83</v>
      </c>
      <c r="AC23" s="14" t="s">
        <v>83</v>
      </c>
      <c r="AD23" s="14" t="s">
        <v>83</v>
      </c>
      <c r="AE23" s="14" t="s">
        <v>83</v>
      </c>
      <c r="AF23" s="14" t="s">
        <v>83</v>
      </c>
      <c r="AG23" s="14" t="s">
        <v>83</v>
      </c>
      <c r="AH23" s="14" t="s">
        <v>83</v>
      </c>
      <c r="AI23" s="14" t="s">
        <v>83</v>
      </c>
      <c r="AJ23" s="14" t="s">
        <v>83</v>
      </c>
      <c r="AK23" s="14" t="s">
        <v>83</v>
      </c>
      <c r="AL23" s="8"/>
    </row>
    <row r="24" spans="1:38" x14ac:dyDescent="0.2">
      <c r="A24" s="16" t="s">
        <v>231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8" x14ac:dyDescent="0.2">
      <c r="A25" s="18" t="s">
        <v>103</v>
      </c>
    </row>
  </sheetData>
  <mergeCells count="16">
    <mergeCell ref="AB3:AK3"/>
    <mergeCell ref="AI2:AK2"/>
    <mergeCell ref="A2:C2"/>
    <mergeCell ref="A3:B5"/>
    <mergeCell ref="B6:B8"/>
    <mergeCell ref="A6:A23"/>
    <mergeCell ref="D3:G3"/>
    <mergeCell ref="H3:L3"/>
    <mergeCell ref="M3:N3"/>
    <mergeCell ref="O3:U3"/>
    <mergeCell ref="V3:AA3"/>
    <mergeCell ref="B9:B11"/>
    <mergeCell ref="B12:B14"/>
    <mergeCell ref="B15:B17"/>
    <mergeCell ref="B18:B20"/>
    <mergeCell ref="B21:B23"/>
  </mergeCells>
  <hyperlinks>
    <hyperlink ref="A1" location="'TOC'!A1:A1" display="Back to TOC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22"/>
  <sheetViews>
    <sheetView workbookViewId="0">
      <pane xSplit="2" ySplit="5" topLeftCell="C6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baseColWidth="10" defaultColWidth="8.83203125" defaultRowHeight="15" x14ac:dyDescent="0.2"/>
  <cols>
    <col min="1" max="1" width="50" style="2" customWidth="1"/>
    <col min="2" max="2" width="25" style="2" bestFit="1" customWidth="1"/>
    <col min="3" max="37" width="12.6640625" style="2" customWidth="1"/>
  </cols>
  <sheetData>
    <row r="1" spans="1:38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8"/>
    </row>
    <row r="2" spans="1:38" ht="36" customHeight="1" x14ac:dyDescent="0.2">
      <c r="A2" s="26" t="s">
        <v>232</v>
      </c>
      <c r="B2" s="24"/>
      <c r="C2" s="2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8"/>
    </row>
    <row r="3" spans="1:38" ht="37" customHeight="1" x14ac:dyDescent="0.2">
      <c r="A3" s="27"/>
      <c r="B3" s="24"/>
      <c r="C3" s="11" t="s">
        <v>29</v>
      </c>
      <c r="D3" s="23" t="s">
        <v>30</v>
      </c>
      <c r="E3" s="24"/>
      <c r="F3" s="24"/>
      <c r="G3" s="24"/>
      <c r="H3" s="23" t="s">
        <v>31</v>
      </c>
      <c r="I3" s="24"/>
      <c r="J3" s="24"/>
      <c r="K3" s="24"/>
      <c r="L3" s="24"/>
      <c r="M3" s="23" t="s">
        <v>32</v>
      </c>
      <c r="N3" s="24"/>
      <c r="O3" s="23" t="s">
        <v>33</v>
      </c>
      <c r="P3" s="24"/>
      <c r="Q3" s="24"/>
      <c r="R3" s="24"/>
      <c r="S3" s="24"/>
      <c r="T3" s="24"/>
      <c r="U3" s="24"/>
      <c r="V3" s="23" t="s">
        <v>34</v>
      </c>
      <c r="W3" s="24"/>
      <c r="X3" s="24"/>
      <c r="Y3" s="24"/>
      <c r="Z3" s="24"/>
      <c r="AA3" s="24"/>
      <c r="AB3" s="23" t="s">
        <v>35</v>
      </c>
      <c r="AC3" s="24"/>
      <c r="AD3" s="24"/>
      <c r="AE3" s="24"/>
      <c r="AF3" s="24"/>
      <c r="AG3" s="24"/>
      <c r="AH3" s="24"/>
      <c r="AI3" s="24"/>
      <c r="AJ3" s="24"/>
      <c r="AK3" s="24"/>
      <c r="AL3" s="8"/>
    </row>
    <row r="4" spans="1:38" ht="16" customHeight="1" x14ac:dyDescent="0.2">
      <c r="A4" s="20"/>
      <c r="B4" s="24"/>
      <c r="C4" s="9" t="s">
        <v>36</v>
      </c>
      <c r="D4" s="9" t="s">
        <v>36</v>
      </c>
      <c r="E4" s="9" t="s">
        <v>37</v>
      </c>
      <c r="F4" s="9" t="s">
        <v>38</v>
      </c>
      <c r="G4" s="9" t="s">
        <v>39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36</v>
      </c>
      <c r="N4" s="9" t="s">
        <v>37</v>
      </c>
      <c r="O4" s="9" t="s">
        <v>36</v>
      </c>
      <c r="P4" s="9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36</v>
      </c>
      <c r="W4" s="9" t="s">
        <v>37</v>
      </c>
      <c r="X4" s="9" t="s">
        <v>38</v>
      </c>
      <c r="Y4" s="9" t="s">
        <v>39</v>
      </c>
      <c r="Z4" s="9" t="s">
        <v>40</v>
      </c>
      <c r="AA4" s="9" t="s">
        <v>41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9" t="s">
        <v>41</v>
      </c>
      <c r="AH4" s="9" t="s">
        <v>42</v>
      </c>
      <c r="AI4" s="9" t="s">
        <v>43</v>
      </c>
      <c r="AJ4" s="9" t="s">
        <v>44</v>
      </c>
      <c r="AK4" s="9" t="s">
        <v>45</v>
      </c>
      <c r="AL4" s="8"/>
    </row>
    <row r="5" spans="1:38" ht="25" x14ac:dyDescent="0.2">
      <c r="A5" s="20"/>
      <c r="B5" s="24"/>
      <c r="C5" s="11" t="s">
        <v>46</v>
      </c>
      <c r="D5" s="11" t="s">
        <v>47</v>
      </c>
      <c r="E5" s="11" t="s">
        <v>48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11" t="s">
        <v>55</v>
      </c>
      <c r="M5" s="11" t="s">
        <v>56</v>
      </c>
      <c r="N5" s="11" t="s">
        <v>57</v>
      </c>
      <c r="O5" s="11" t="s">
        <v>58</v>
      </c>
      <c r="P5" s="11" t="s">
        <v>59</v>
      </c>
      <c r="Q5" s="11" t="s">
        <v>60</v>
      </c>
      <c r="R5" s="11" t="s">
        <v>61</v>
      </c>
      <c r="S5" s="11" t="s">
        <v>62</v>
      </c>
      <c r="T5" s="11" t="s">
        <v>63</v>
      </c>
      <c r="U5" s="11" t="s">
        <v>64</v>
      </c>
      <c r="V5" s="11" t="s">
        <v>65</v>
      </c>
      <c r="W5" s="11" t="s">
        <v>66</v>
      </c>
      <c r="X5" s="11" t="s">
        <v>67</v>
      </c>
      <c r="Y5" s="11" t="s">
        <v>68</v>
      </c>
      <c r="Z5" s="11" t="s">
        <v>69</v>
      </c>
      <c r="AA5" s="11" t="s">
        <v>70</v>
      </c>
      <c r="AB5" s="11" t="s">
        <v>71</v>
      </c>
      <c r="AC5" s="11" t="s">
        <v>72</v>
      </c>
      <c r="AD5" s="11" t="s">
        <v>73</v>
      </c>
      <c r="AE5" s="11" t="s">
        <v>74</v>
      </c>
      <c r="AF5" s="11" t="s">
        <v>75</v>
      </c>
      <c r="AG5" s="11" t="s">
        <v>76</v>
      </c>
      <c r="AH5" s="11" t="s">
        <v>77</v>
      </c>
      <c r="AI5" s="11" t="s">
        <v>78</v>
      </c>
      <c r="AJ5" s="11" t="s">
        <v>79</v>
      </c>
      <c r="AK5" s="11" t="s">
        <v>80</v>
      </c>
      <c r="AL5" s="8"/>
    </row>
    <row r="6" spans="1:38" x14ac:dyDescent="0.2">
      <c r="A6" s="21" t="s">
        <v>233</v>
      </c>
      <c r="B6" s="19" t="s">
        <v>234</v>
      </c>
      <c r="C6" s="12">
        <v>0.33691664961450002</v>
      </c>
      <c r="D6" s="12">
        <v>0.32846234080739989</v>
      </c>
      <c r="E6" s="12">
        <v>0.39054590092800001</v>
      </c>
      <c r="F6" s="12">
        <v>0.31196887171530002</v>
      </c>
      <c r="G6" s="12">
        <v>0.30818126429159998</v>
      </c>
      <c r="H6" s="12">
        <v>0.45653660315950001</v>
      </c>
      <c r="I6" s="12">
        <v>0.40796970801459997</v>
      </c>
      <c r="J6" s="12">
        <v>0.28046180911399998</v>
      </c>
      <c r="K6" s="12">
        <v>0.23697073814479999</v>
      </c>
      <c r="L6" s="12">
        <v>0.2793727953872</v>
      </c>
      <c r="M6" s="12">
        <v>0.38615781130459997</v>
      </c>
      <c r="N6" s="12">
        <v>0.29728265793710001</v>
      </c>
      <c r="O6" s="12">
        <v>3.9252902252340002E-2</v>
      </c>
      <c r="P6" s="12">
        <v>0.12086063722529999</v>
      </c>
      <c r="Q6" s="12">
        <v>0.11619216594780001</v>
      </c>
      <c r="R6" s="12">
        <v>0.3044301230625</v>
      </c>
      <c r="S6" s="12">
        <v>0.72161570606080006</v>
      </c>
      <c r="T6" s="12">
        <v>0.74549537649070008</v>
      </c>
      <c r="U6" s="12">
        <v>0.86324144115189994</v>
      </c>
      <c r="V6" s="12">
        <v>1.8489589524260001E-2</v>
      </c>
      <c r="W6" s="12">
        <v>8.8676817409529998E-2</v>
      </c>
      <c r="X6" s="12">
        <v>0.42075029924640001</v>
      </c>
      <c r="Y6" s="12">
        <v>0.77383692004119997</v>
      </c>
      <c r="Z6" s="12">
        <v>0.89557395743010004</v>
      </c>
      <c r="AA6" s="12">
        <v>9.7503143717199994E-2</v>
      </c>
      <c r="AB6" s="12">
        <v>0.21429592691739999</v>
      </c>
      <c r="AC6" s="12">
        <v>0.27765670705459999</v>
      </c>
      <c r="AD6" s="12">
        <v>0.32052704229729989</v>
      </c>
      <c r="AE6" s="12">
        <v>0.27594328106749999</v>
      </c>
      <c r="AF6" s="12">
        <v>0.3158094826649</v>
      </c>
      <c r="AG6" s="12">
        <v>0.28629800343389999</v>
      </c>
      <c r="AH6" s="12">
        <v>0.77731186838620003</v>
      </c>
      <c r="AI6" s="12">
        <v>0.76864737068230005</v>
      </c>
      <c r="AJ6" s="12">
        <v>0.33279462610909999</v>
      </c>
      <c r="AK6" s="12">
        <v>0.50870301860090006</v>
      </c>
      <c r="AL6" s="8"/>
    </row>
    <row r="7" spans="1:38" x14ac:dyDescent="0.2">
      <c r="A7" s="20"/>
      <c r="B7" s="20"/>
      <c r="C7" s="13">
        <v>288</v>
      </c>
      <c r="D7" s="13">
        <v>53</v>
      </c>
      <c r="E7" s="13">
        <v>92</v>
      </c>
      <c r="F7" s="13">
        <v>66</v>
      </c>
      <c r="G7" s="13">
        <v>77</v>
      </c>
      <c r="H7" s="13">
        <v>44</v>
      </c>
      <c r="I7" s="13">
        <v>52</v>
      </c>
      <c r="J7" s="13">
        <v>36</v>
      </c>
      <c r="K7" s="13">
        <v>53</v>
      </c>
      <c r="L7" s="13">
        <v>78</v>
      </c>
      <c r="M7" s="13">
        <v>138</v>
      </c>
      <c r="N7" s="13">
        <v>130</v>
      </c>
      <c r="O7" s="13">
        <v>6</v>
      </c>
      <c r="P7" s="13">
        <v>13</v>
      </c>
      <c r="Q7" s="13">
        <v>10</v>
      </c>
      <c r="R7" s="13">
        <v>61</v>
      </c>
      <c r="S7" s="13">
        <v>71</v>
      </c>
      <c r="T7" s="13">
        <v>21</v>
      </c>
      <c r="U7" s="13">
        <v>106</v>
      </c>
      <c r="V7" s="13">
        <v>3</v>
      </c>
      <c r="W7" s="13">
        <v>25</v>
      </c>
      <c r="X7" s="13">
        <v>57</v>
      </c>
      <c r="Y7" s="13">
        <v>122</v>
      </c>
      <c r="Z7" s="13">
        <v>59</v>
      </c>
      <c r="AA7" s="13">
        <v>2</v>
      </c>
      <c r="AB7" s="13">
        <v>72</v>
      </c>
      <c r="AC7" s="13">
        <v>26</v>
      </c>
      <c r="AD7" s="13">
        <v>7</v>
      </c>
      <c r="AE7" s="13">
        <v>10</v>
      </c>
      <c r="AF7" s="13">
        <v>20</v>
      </c>
      <c r="AG7" s="13">
        <v>6</v>
      </c>
      <c r="AH7" s="13">
        <v>2</v>
      </c>
      <c r="AI7" s="13">
        <v>8</v>
      </c>
      <c r="AJ7" s="13">
        <v>2</v>
      </c>
      <c r="AK7" s="13">
        <v>135</v>
      </c>
      <c r="AL7" s="8"/>
    </row>
    <row r="8" spans="1:38" x14ac:dyDescent="0.2">
      <c r="A8" s="20"/>
      <c r="B8" s="20"/>
      <c r="C8" s="14" t="s">
        <v>83</v>
      </c>
      <c r="D8" s="14"/>
      <c r="E8" s="14"/>
      <c r="F8" s="14"/>
      <c r="G8" s="14"/>
      <c r="H8" s="15" t="s">
        <v>91</v>
      </c>
      <c r="I8" s="14"/>
      <c r="J8" s="14"/>
      <c r="K8" s="14"/>
      <c r="L8" s="14"/>
      <c r="M8" s="14"/>
      <c r="N8" s="14"/>
      <c r="O8" s="14"/>
      <c r="P8" s="14"/>
      <c r="Q8" s="14"/>
      <c r="R8" s="15" t="s">
        <v>113</v>
      </c>
      <c r="S8" s="15" t="s">
        <v>99</v>
      </c>
      <c r="T8" s="15" t="s">
        <v>97</v>
      </c>
      <c r="U8" s="15" t="s">
        <v>99</v>
      </c>
      <c r="V8" s="14"/>
      <c r="W8" s="14"/>
      <c r="X8" s="15" t="s">
        <v>100</v>
      </c>
      <c r="Y8" s="15" t="s">
        <v>135</v>
      </c>
      <c r="Z8" s="15" t="s">
        <v>135</v>
      </c>
      <c r="AA8" s="14"/>
      <c r="AB8" s="14"/>
      <c r="AC8" s="14"/>
      <c r="AD8" s="14"/>
      <c r="AE8" s="14"/>
      <c r="AF8" s="14"/>
      <c r="AG8" s="14"/>
      <c r="AH8" s="14"/>
      <c r="AI8" s="15" t="s">
        <v>85</v>
      </c>
      <c r="AJ8" s="14"/>
      <c r="AK8" s="15" t="s">
        <v>113</v>
      </c>
      <c r="AL8" s="8"/>
    </row>
    <row r="9" spans="1:38" x14ac:dyDescent="0.2">
      <c r="A9" s="22"/>
      <c r="B9" s="19" t="s">
        <v>235</v>
      </c>
      <c r="C9" s="12">
        <v>0.18523523233959999</v>
      </c>
      <c r="D9" s="12">
        <v>0.18996608006249999</v>
      </c>
      <c r="E9" s="12">
        <v>0.14260057567789999</v>
      </c>
      <c r="F9" s="12">
        <v>0.176789418058</v>
      </c>
      <c r="G9" s="12">
        <v>0.2352338788983</v>
      </c>
      <c r="H9" s="12">
        <v>0.19937254919219999</v>
      </c>
      <c r="I9" s="12">
        <v>0.1879684875606</v>
      </c>
      <c r="J9" s="12">
        <v>0.1881418049279</v>
      </c>
      <c r="K9" s="12">
        <v>0.1648946599668</v>
      </c>
      <c r="L9" s="12">
        <v>0.17259693664940001</v>
      </c>
      <c r="M9" s="12">
        <v>0.19193873647859999</v>
      </c>
      <c r="N9" s="12">
        <v>0.17644829464090001</v>
      </c>
      <c r="O9" s="12">
        <v>8.9092808572810003E-2</v>
      </c>
      <c r="P9" s="12">
        <v>0.32252722600169997</v>
      </c>
      <c r="Q9" s="12">
        <v>0.21617354285269999</v>
      </c>
      <c r="R9" s="12">
        <v>0.21156818783090001</v>
      </c>
      <c r="S9" s="12">
        <v>0.21677877771519999</v>
      </c>
      <c r="T9" s="12">
        <v>0.23789513464170001</v>
      </c>
      <c r="U9" s="12">
        <v>0.11482652111409999</v>
      </c>
      <c r="V9" s="12">
        <v>4.8801762738300003E-2</v>
      </c>
      <c r="W9" s="12">
        <v>0.25701112821209998</v>
      </c>
      <c r="X9" s="12">
        <v>0.28700919769619998</v>
      </c>
      <c r="Y9" s="12">
        <v>0.19341751640970001</v>
      </c>
      <c r="Z9" s="12">
        <v>8.9398225523610014E-2</v>
      </c>
      <c r="AA9" s="12">
        <v>0.28413200150820001</v>
      </c>
      <c r="AB9" s="12">
        <v>0.22103066726580001</v>
      </c>
      <c r="AC9" s="12">
        <v>0.17262124570830001</v>
      </c>
      <c r="AD9" s="12">
        <v>0.21147939846550001</v>
      </c>
      <c r="AE9" s="12">
        <v>0.1315591702203</v>
      </c>
      <c r="AF9" s="12">
        <v>0.10321599080219999</v>
      </c>
      <c r="AG9" s="12">
        <v>0.24920388154940001</v>
      </c>
      <c r="AH9" s="12">
        <v>0</v>
      </c>
      <c r="AI9" s="12">
        <v>0.1420004475444</v>
      </c>
      <c r="AJ9" s="12">
        <v>0.48509793025449999</v>
      </c>
      <c r="AK9" s="12">
        <v>0.1612191513217</v>
      </c>
      <c r="AL9" s="8"/>
    </row>
    <row r="10" spans="1:38" x14ac:dyDescent="0.2">
      <c r="A10" s="20"/>
      <c r="B10" s="20"/>
      <c r="C10" s="13">
        <v>179</v>
      </c>
      <c r="D10" s="13">
        <v>39</v>
      </c>
      <c r="E10" s="13">
        <v>45</v>
      </c>
      <c r="F10" s="13">
        <v>41</v>
      </c>
      <c r="G10" s="13">
        <v>54</v>
      </c>
      <c r="H10" s="13">
        <v>16</v>
      </c>
      <c r="I10" s="13">
        <v>27</v>
      </c>
      <c r="J10" s="13">
        <v>31</v>
      </c>
      <c r="K10" s="13">
        <v>31</v>
      </c>
      <c r="L10" s="13">
        <v>56</v>
      </c>
      <c r="M10" s="13">
        <v>75</v>
      </c>
      <c r="N10" s="13">
        <v>90</v>
      </c>
      <c r="O10" s="13">
        <v>23</v>
      </c>
      <c r="P10" s="13">
        <v>27</v>
      </c>
      <c r="Q10" s="13">
        <v>24</v>
      </c>
      <c r="R10" s="13">
        <v>49</v>
      </c>
      <c r="S10" s="13">
        <v>27</v>
      </c>
      <c r="T10" s="13">
        <v>12</v>
      </c>
      <c r="U10" s="13">
        <v>17</v>
      </c>
      <c r="V10" s="13">
        <v>13</v>
      </c>
      <c r="W10" s="13">
        <v>60</v>
      </c>
      <c r="X10" s="13">
        <v>44</v>
      </c>
      <c r="Y10" s="13">
        <v>40</v>
      </c>
      <c r="Z10" s="13">
        <v>8</v>
      </c>
      <c r="AA10" s="13">
        <v>2</v>
      </c>
      <c r="AB10" s="13">
        <v>78</v>
      </c>
      <c r="AC10" s="13">
        <v>21</v>
      </c>
      <c r="AD10" s="13">
        <v>4</v>
      </c>
      <c r="AE10" s="13">
        <v>8</v>
      </c>
      <c r="AF10" s="13">
        <v>8</v>
      </c>
      <c r="AG10" s="13">
        <v>4</v>
      </c>
      <c r="AH10" s="13">
        <v>0</v>
      </c>
      <c r="AI10" s="13">
        <v>3</v>
      </c>
      <c r="AJ10" s="13">
        <v>2</v>
      </c>
      <c r="AK10" s="13">
        <v>51</v>
      </c>
      <c r="AL10" s="8"/>
    </row>
    <row r="11" spans="1:38" x14ac:dyDescent="0.2">
      <c r="A11" s="20"/>
      <c r="B11" s="20"/>
      <c r="C11" s="14" t="s">
        <v>83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 t="s">
        <v>204</v>
      </c>
      <c r="Q11" s="14"/>
      <c r="R11" s="14"/>
      <c r="S11" s="14"/>
      <c r="T11" s="14"/>
      <c r="U11" s="14"/>
      <c r="V11" s="14"/>
      <c r="W11" s="15" t="s">
        <v>113</v>
      </c>
      <c r="X11" s="15" t="s">
        <v>230</v>
      </c>
      <c r="Y11" s="15" t="s">
        <v>85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8"/>
    </row>
    <row r="12" spans="1:38" x14ac:dyDescent="0.2">
      <c r="A12" s="22"/>
      <c r="B12" s="19" t="s">
        <v>236</v>
      </c>
      <c r="C12" s="12">
        <v>0.46526691259800002</v>
      </c>
      <c r="D12" s="12">
        <v>0.47349103677159998</v>
      </c>
      <c r="E12" s="12">
        <v>0.4587067479436</v>
      </c>
      <c r="F12" s="12">
        <v>0.49143736684810002</v>
      </c>
      <c r="G12" s="12">
        <v>0.4421909232265</v>
      </c>
      <c r="H12" s="12">
        <v>0.33650981068129998</v>
      </c>
      <c r="I12" s="12">
        <v>0.39235029134970001</v>
      </c>
      <c r="J12" s="12">
        <v>0.52209977755940007</v>
      </c>
      <c r="K12" s="12">
        <v>0.57488902769060002</v>
      </c>
      <c r="L12" s="12">
        <v>0.53385239027020004</v>
      </c>
      <c r="M12" s="12">
        <v>0.40377015433039998</v>
      </c>
      <c r="N12" s="12">
        <v>0.51671122876940001</v>
      </c>
      <c r="O12" s="12">
        <v>0.86633679393189988</v>
      </c>
      <c r="P12" s="12">
        <v>0.53002325129319994</v>
      </c>
      <c r="Q12" s="12">
        <v>0.66224716561999997</v>
      </c>
      <c r="R12" s="12">
        <v>0.4709304721707</v>
      </c>
      <c r="S12" s="12">
        <v>2.9922445812969999E-2</v>
      </c>
      <c r="T12" s="12">
        <v>1.660948886764E-2</v>
      </c>
      <c r="U12" s="12">
        <v>1.6194977110289999E-2</v>
      </c>
      <c r="V12" s="12">
        <v>0.93270864773740003</v>
      </c>
      <c r="W12" s="12">
        <v>0.63386176471099998</v>
      </c>
      <c r="X12" s="12">
        <v>0.26733002757789998</v>
      </c>
      <c r="Y12" s="12">
        <v>2.5106882816230001E-2</v>
      </c>
      <c r="Z12" s="12">
        <v>1.502781704631E-2</v>
      </c>
      <c r="AA12" s="12">
        <v>0.48185056369910001</v>
      </c>
      <c r="AB12" s="12">
        <v>0.55056324613319996</v>
      </c>
      <c r="AC12" s="12">
        <v>0.53877786472019995</v>
      </c>
      <c r="AD12" s="12">
        <v>0.42169906994049999</v>
      </c>
      <c r="AE12" s="12">
        <v>0.57615992490809997</v>
      </c>
      <c r="AF12" s="12">
        <v>0.56924235354179997</v>
      </c>
      <c r="AG12" s="12">
        <v>0.46449811501670002</v>
      </c>
      <c r="AH12" s="12">
        <v>0.22268813161379999</v>
      </c>
      <c r="AI12" s="12">
        <v>8.9352181773350012E-2</v>
      </c>
      <c r="AJ12" s="12">
        <v>0.1821074436365</v>
      </c>
      <c r="AK12" s="12">
        <v>0.31941892193060001</v>
      </c>
      <c r="AL12" s="8"/>
    </row>
    <row r="13" spans="1:38" x14ac:dyDescent="0.2">
      <c r="A13" s="20"/>
      <c r="B13" s="20"/>
      <c r="C13" s="13">
        <v>460</v>
      </c>
      <c r="D13" s="13">
        <v>102</v>
      </c>
      <c r="E13" s="13">
        <v>127</v>
      </c>
      <c r="F13" s="13">
        <v>116</v>
      </c>
      <c r="G13" s="13">
        <v>115</v>
      </c>
      <c r="H13" s="13">
        <v>28</v>
      </c>
      <c r="I13" s="13">
        <v>58</v>
      </c>
      <c r="J13" s="13">
        <v>71</v>
      </c>
      <c r="K13" s="13">
        <v>104</v>
      </c>
      <c r="L13" s="13">
        <v>153</v>
      </c>
      <c r="M13" s="13">
        <v>148</v>
      </c>
      <c r="N13" s="13">
        <v>283</v>
      </c>
      <c r="O13" s="13">
        <v>209</v>
      </c>
      <c r="P13" s="13">
        <v>56</v>
      </c>
      <c r="Q13" s="13">
        <v>89</v>
      </c>
      <c r="R13" s="13">
        <v>98</v>
      </c>
      <c r="S13" s="13">
        <v>5</v>
      </c>
      <c r="T13" s="13">
        <v>1</v>
      </c>
      <c r="U13" s="13">
        <v>2</v>
      </c>
      <c r="V13" s="13">
        <v>220</v>
      </c>
      <c r="W13" s="13">
        <v>159</v>
      </c>
      <c r="X13" s="13">
        <v>42</v>
      </c>
      <c r="Y13" s="13">
        <v>7</v>
      </c>
      <c r="Z13" s="13">
        <v>1</v>
      </c>
      <c r="AA13" s="13">
        <v>8</v>
      </c>
      <c r="AB13" s="13">
        <v>231</v>
      </c>
      <c r="AC13" s="13">
        <v>52</v>
      </c>
      <c r="AD13" s="13">
        <v>7</v>
      </c>
      <c r="AE13" s="13">
        <v>26</v>
      </c>
      <c r="AF13" s="13">
        <v>30</v>
      </c>
      <c r="AG13" s="13">
        <v>9</v>
      </c>
      <c r="AH13" s="13">
        <v>2</v>
      </c>
      <c r="AI13" s="13">
        <v>2</v>
      </c>
      <c r="AJ13" s="13">
        <v>1</v>
      </c>
      <c r="AK13" s="13">
        <v>100</v>
      </c>
      <c r="AL13" s="8"/>
    </row>
    <row r="14" spans="1:38" x14ac:dyDescent="0.2">
      <c r="A14" s="20"/>
      <c r="B14" s="20"/>
      <c r="C14" s="14" t="s">
        <v>83</v>
      </c>
      <c r="D14" s="14"/>
      <c r="E14" s="14"/>
      <c r="F14" s="14"/>
      <c r="G14" s="14"/>
      <c r="H14" s="14"/>
      <c r="I14" s="14"/>
      <c r="J14" s="14"/>
      <c r="K14" s="15" t="s">
        <v>85</v>
      </c>
      <c r="L14" s="14"/>
      <c r="M14" s="14"/>
      <c r="N14" s="15" t="s">
        <v>85</v>
      </c>
      <c r="O14" s="15" t="s">
        <v>205</v>
      </c>
      <c r="P14" s="15" t="s">
        <v>206</v>
      </c>
      <c r="Q14" s="15" t="s">
        <v>206</v>
      </c>
      <c r="R14" s="15" t="s">
        <v>206</v>
      </c>
      <c r="S14" s="14"/>
      <c r="T14" s="14"/>
      <c r="U14" s="14"/>
      <c r="V14" s="15" t="s">
        <v>225</v>
      </c>
      <c r="W14" s="15" t="s">
        <v>90</v>
      </c>
      <c r="X14" s="15" t="s">
        <v>127</v>
      </c>
      <c r="Y14" s="14"/>
      <c r="Z14" s="14"/>
      <c r="AA14" s="15" t="s">
        <v>127</v>
      </c>
      <c r="AB14" s="15" t="s">
        <v>212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8"/>
    </row>
    <row r="15" spans="1:38" x14ac:dyDescent="0.2">
      <c r="A15" s="22"/>
      <c r="B15" s="19" t="s">
        <v>237</v>
      </c>
      <c r="C15" s="12">
        <v>1.258120544795E-2</v>
      </c>
      <c r="D15" s="12">
        <v>8.0805423584910004E-3</v>
      </c>
      <c r="E15" s="12">
        <v>8.1467754505190008E-3</v>
      </c>
      <c r="F15" s="12">
        <v>1.980434337857E-2</v>
      </c>
      <c r="G15" s="12">
        <v>1.439393358358E-2</v>
      </c>
      <c r="H15" s="12">
        <v>7.5810369669929998E-3</v>
      </c>
      <c r="I15" s="12">
        <v>1.1711513075029999E-2</v>
      </c>
      <c r="J15" s="12">
        <v>9.2966083986889998E-3</v>
      </c>
      <c r="K15" s="12">
        <v>2.32455741978E-2</v>
      </c>
      <c r="L15" s="12">
        <v>1.417787769329E-2</v>
      </c>
      <c r="M15" s="12">
        <v>1.8133297886429998E-2</v>
      </c>
      <c r="N15" s="12">
        <v>9.5578186525810006E-3</v>
      </c>
      <c r="O15" s="12">
        <v>5.3174952429870014E-3</v>
      </c>
      <c r="P15" s="12">
        <v>2.6588885479819999E-2</v>
      </c>
      <c r="Q15" s="12">
        <v>5.3871255794829993E-3</v>
      </c>
      <c r="R15" s="12">
        <v>1.3071216935939999E-2</v>
      </c>
      <c r="S15" s="12">
        <v>3.1683070411040001E-2</v>
      </c>
      <c r="T15" s="12">
        <v>0</v>
      </c>
      <c r="U15" s="12">
        <v>5.7370606236370001E-3</v>
      </c>
      <c r="V15" s="12">
        <v>0</v>
      </c>
      <c r="W15" s="12">
        <v>2.0450289667450001E-2</v>
      </c>
      <c r="X15" s="12">
        <v>2.49104754795E-2</v>
      </c>
      <c r="Y15" s="12">
        <v>7.6386807329490002E-3</v>
      </c>
      <c r="Z15" s="12">
        <v>0</v>
      </c>
      <c r="AA15" s="12">
        <v>0.1365142910755</v>
      </c>
      <c r="AB15" s="12">
        <v>1.4110159683710001E-2</v>
      </c>
      <c r="AC15" s="12">
        <v>1.094418251697E-2</v>
      </c>
      <c r="AD15" s="12">
        <v>4.6294489296779998E-2</v>
      </c>
      <c r="AE15" s="12">
        <v>1.633762380404E-2</v>
      </c>
      <c r="AF15" s="12">
        <v>1.173217299105E-2</v>
      </c>
      <c r="AG15" s="12">
        <v>0</v>
      </c>
      <c r="AH15" s="12">
        <v>0</v>
      </c>
      <c r="AI15" s="12">
        <v>0</v>
      </c>
      <c r="AJ15" s="12">
        <v>0</v>
      </c>
      <c r="AK15" s="12">
        <v>1.0658908146749999E-2</v>
      </c>
      <c r="AL15" s="8"/>
    </row>
    <row r="16" spans="1:38" x14ac:dyDescent="0.2">
      <c r="A16" s="20"/>
      <c r="B16" s="20"/>
      <c r="C16" s="13">
        <v>16</v>
      </c>
      <c r="D16" s="13">
        <v>3</v>
      </c>
      <c r="E16" s="13">
        <v>3</v>
      </c>
      <c r="F16" s="13">
        <v>4</v>
      </c>
      <c r="G16" s="13">
        <v>6</v>
      </c>
      <c r="H16" s="13">
        <v>1</v>
      </c>
      <c r="I16" s="13">
        <v>2</v>
      </c>
      <c r="J16" s="13">
        <v>2</v>
      </c>
      <c r="K16" s="13">
        <v>5</v>
      </c>
      <c r="L16" s="13">
        <v>5</v>
      </c>
      <c r="M16" s="13">
        <v>11</v>
      </c>
      <c r="N16" s="13">
        <v>5</v>
      </c>
      <c r="O16" s="13">
        <v>3</v>
      </c>
      <c r="P16" s="13">
        <v>3</v>
      </c>
      <c r="Q16" s="13">
        <v>1</v>
      </c>
      <c r="R16" s="13">
        <v>3</v>
      </c>
      <c r="S16" s="13">
        <v>5</v>
      </c>
      <c r="T16" s="13">
        <v>0</v>
      </c>
      <c r="U16" s="13">
        <v>1</v>
      </c>
      <c r="V16" s="13">
        <v>0</v>
      </c>
      <c r="W16" s="13">
        <v>8</v>
      </c>
      <c r="X16" s="13">
        <v>5</v>
      </c>
      <c r="Y16" s="13">
        <v>2</v>
      </c>
      <c r="Z16" s="13">
        <v>0</v>
      </c>
      <c r="AA16" s="13">
        <v>1</v>
      </c>
      <c r="AB16" s="13">
        <v>7</v>
      </c>
      <c r="AC16" s="13">
        <v>2</v>
      </c>
      <c r="AD16" s="13">
        <v>1</v>
      </c>
      <c r="AE16" s="13">
        <v>1</v>
      </c>
      <c r="AF16" s="13">
        <v>1</v>
      </c>
      <c r="AG16" s="13">
        <v>0</v>
      </c>
      <c r="AH16" s="13">
        <v>0</v>
      </c>
      <c r="AI16" s="13">
        <v>0</v>
      </c>
      <c r="AJ16" s="13">
        <v>0</v>
      </c>
      <c r="AK16" s="13">
        <v>4</v>
      </c>
      <c r="AL16" s="8"/>
    </row>
    <row r="17" spans="1:38" x14ac:dyDescent="0.2">
      <c r="A17" s="20"/>
      <c r="B17" s="20"/>
      <c r="C17" s="14" t="s">
        <v>83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5" t="s">
        <v>238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8"/>
    </row>
    <row r="18" spans="1:38" x14ac:dyDescent="0.2">
      <c r="A18" s="22"/>
      <c r="B18" s="19" t="s">
        <v>29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  <c r="AF18" s="12">
        <v>1</v>
      </c>
      <c r="AG18" s="12">
        <v>1</v>
      </c>
      <c r="AH18" s="12">
        <v>1</v>
      </c>
      <c r="AI18" s="12">
        <v>1</v>
      </c>
      <c r="AJ18" s="12">
        <v>1</v>
      </c>
      <c r="AK18" s="12">
        <v>1</v>
      </c>
      <c r="AL18" s="8"/>
    </row>
    <row r="19" spans="1:38" x14ac:dyDescent="0.2">
      <c r="A19" s="20"/>
      <c r="B19" s="20"/>
      <c r="C19" s="13">
        <v>943</v>
      </c>
      <c r="D19" s="13">
        <v>197</v>
      </c>
      <c r="E19" s="13">
        <v>267</v>
      </c>
      <c r="F19" s="13">
        <v>227</v>
      </c>
      <c r="G19" s="13">
        <v>252</v>
      </c>
      <c r="H19" s="13">
        <v>89</v>
      </c>
      <c r="I19" s="13">
        <v>139</v>
      </c>
      <c r="J19" s="13">
        <v>140</v>
      </c>
      <c r="K19" s="13">
        <v>193</v>
      </c>
      <c r="L19" s="13">
        <v>292</v>
      </c>
      <c r="M19" s="13">
        <v>372</v>
      </c>
      <c r="N19" s="13">
        <v>508</v>
      </c>
      <c r="O19" s="13">
        <v>241</v>
      </c>
      <c r="P19" s="13">
        <v>99</v>
      </c>
      <c r="Q19" s="13">
        <v>124</v>
      </c>
      <c r="R19" s="13">
        <v>211</v>
      </c>
      <c r="S19" s="13">
        <v>108</v>
      </c>
      <c r="T19" s="13">
        <v>34</v>
      </c>
      <c r="U19" s="13">
        <v>126</v>
      </c>
      <c r="V19" s="13">
        <v>236</v>
      </c>
      <c r="W19" s="13">
        <v>252</v>
      </c>
      <c r="X19" s="13">
        <v>148</v>
      </c>
      <c r="Y19" s="13">
        <v>171</v>
      </c>
      <c r="Z19" s="13">
        <v>68</v>
      </c>
      <c r="AA19" s="13">
        <v>13</v>
      </c>
      <c r="AB19" s="13">
        <v>388</v>
      </c>
      <c r="AC19" s="13">
        <v>101</v>
      </c>
      <c r="AD19" s="13">
        <v>19</v>
      </c>
      <c r="AE19" s="13">
        <v>45</v>
      </c>
      <c r="AF19" s="13">
        <v>59</v>
      </c>
      <c r="AG19" s="13">
        <v>19</v>
      </c>
      <c r="AH19" s="13">
        <v>4</v>
      </c>
      <c r="AI19" s="13">
        <v>13</v>
      </c>
      <c r="AJ19" s="13">
        <v>5</v>
      </c>
      <c r="AK19" s="13">
        <v>290</v>
      </c>
      <c r="AL19" s="8"/>
    </row>
    <row r="20" spans="1:38" x14ac:dyDescent="0.2">
      <c r="A20" s="20"/>
      <c r="B20" s="20"/>
      <c r="C20" s="14" t="s">
        <v>83</v>
      </c>
      <c r="D20" s="14" t="s">
        <v>83</v>
      </c>
      <c r="E20" s="14" t="s">
        <v>83</v>
      </c>
      <c r="F20" s="14" t="s">
        <v>83</v>
      </c>
      <c r="G20" s="14" t="s">
        <v>83</v>
      </c>
      <c r="H20" s="14" t="s">
        <v>83</v>
      </c>
      <c r="I20" s="14" t="s">
        <v>83</v>
      </c>
      <c r="J20" s="14" t="s">
        <v>83</v>
      </c>
      <c r="K20" s="14" t="s">
        <v>83</v>
      </c>
      <c r="L20" s="14" t="s">
        <v>83</v>
      </c>
      <c r="M20" s="14" t="s">
        <v>83</v>
      </c>
      <c r="N20" s="14" t="s">
        <v>83</v>
      </c>
      <c r="O20" s="14" t="s">
        <v>83</v>
      </c>
      <c r="P20" s="14" t="s">
        <v>83</v>
      </c>
      <c r="Q20" s="14" t="s">
        <v>83</v>
      </c>
      <c r="R20" s="14" t="s">
        <v>83</v>
      </c>
      <c r="S20" s="14" t="s">
        <v>83</v>
      </c>
      <c r="T20" s="14" t="s">
        <v>83</v>
      </c>
      <c r="U20" s="14" t="s">
        <v>83</v>
      </c>
      <c r="V20" s="14" t="s">
        <v>83</v>
      </c>
      <c r="W20" s="14" t="s">
        <v>83</v>
      </c>
      <c r="X20" s="14" t="s">
        <v>83</v>
      </c>
      <c r="Y20" s="14" t="s">
        <v>83</v>
      </c>
      <c r="Z20" s="14" t="s">
        <v>83</v>
      </c>
      <c r="AA20" s="14" t="s">
        <v>83</v>
      </c>
      <c r="AB20" s="14" t="s">
        <v>83</v>
      </c>
      <c r="AC20" s="14" t="s">
        <v>83</v>
      </c>
      <c r="AD20" s="14" t="s">
        <v>83</v>
      </c>
      <c r="AE20" s="14" t="s">
        <v>83</v>
      </c>
      <c r="AF20" s="14" t="s">
        <v>83</v>
      </c>
      <c r="AG20" s="14" t="s">
        <v>83</v>
      </c>
      <c r="AH20" s="14" t="s">
        <v>83</v>
      </c>
      <c r="AI20" s="14" t="s">
        <v>83</v>
      </c>
      <c r="AJ20" s="14" t="s">
        <v>83</v>
      </c>
      <c r="AK20" s="14" t="s">
        <v>83</v>
      </c>
      <c r="AL20" s="8"/>
    </row>
    <row r="21" spans="1:38" x14ac:dyDescent="0.2">
      <c r="A21" s="16" t="s">
        <v>239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8" x14ac:dyDescent="0.2">
      <c r="A22" s="18" t="s">
        <v>103</v>
      </c>
    </row>
  </sheetData>
  <mergeCells count="15">
    <mergeCell ref="B9:B11"/>
    <mergeCell ref="B12:B14"/>
    <mergeCell ref="B15:B17"/>
    <mergeCell ref="B18:B20"/>
    <mergeCell ref="A6:A20"/>
    <mergeCell ref="AB3:AK3"/>
    <mergeCell ref="AI2:AK2"/>
    <mergeCell ref="A2:C2"/>
    <mergeCell ref="A3:B5"/>
    <mergeCell ref="B6:B8"/>
    <mergeCell ref="D3:G3"/>
    <mergeCell ref="H3:L3"/>
    <mergeCell ref="M3:N3"/>
    <mergeCell ref="O3:U3"/>
    <mergeCell ref="V3:AA3"/>
  </mergeCells>
  <hyperlinks>
    <hyperlink ref="A1" location="'TOC'!A1:A1" display="Back to TOC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25"/>
  <sheetViews>
    <sheetView workbookViewId="0">
      <pane xSplit="2" ySplit="5" topLeftCell="C6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baseColWidth="10" defaultColWidth="8.83203125" defaultRowHeight="15" x14ac:dyDescent="0.2"/>
  <cols>
    <col min="1" max="1" width="50" style="2" bestFit="1" customWidth="1"/>
    <col min="2" max="2" width="25" style="2" bestFit="1" customWidth="1"/>
    <col min="3" max="37" width="12.6640625" style="2" customWidth="1"/>
  </cols>
  <sheetData>
    <row r="1" spans="1:38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8"/>
    </row>
    <row r="2" spans="1:38" ht="36" customHeight="1" x14ac:dyDescent="0.2">
      <c r="A2" s="26" t="s">
        <v>240</v>
      </c>
      <c r="B2" s="24"/>
      <c r="C2" s="2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8"/>
    </row>
    <row r="3" spans="1:38" ht="37" customHeight="1" x14ac:dyDescent="0.2">
      <c r="A3" s="27"/>
      <c r="B3" s="24"/>
      <c r="C3" s="11" t="s">
        <v>29</v>
      </c>
      <c r="D3" s="23" t="s">
        <v>30</v>
      </c>
      <c r="E3" s="24"/>
      <c r="F3" s="24"/>
      <c r="G3" s="24"/>
      <c r="H3" s="23" t="s">
        <v>31</v>
      </c>
      <c r="I3" s="24"/>
      <c r="J3" s="24"/>
      <c r="K3" s="24"/>
      <c r="L3" s="24"/>
      <c r="M3" s="23" t="s">
        <v>32</v>
      </c>
      <c r="N3" s="24"/>
      <c r="O3" s="23" t="s">
        <v>33</v>
      </c>
      <c r="P3" s="24"/>
      <c r="Q3" s="24"/>
      <c r="R3" s="24"/>
      <c r="S3" s="24"/>
      <c r="T3" s="24"/>
      <c r="U3" s="24"/>
      <c r="V3" s="23" t="s">
        <v>34</v>
      </c>
      <c r="W3" s="24"/>
      <c r="X3" s="24"/>
      <c r="Y3" s="24"/>
      <c r="Z3" s="24"/>
      <c r="AA3" s="24"/>
      <c r="AB3" s="23" t="s">
        <v>35</v>
      </c>
      <c r="AC3" s="24"/>
      <c r="AD3" s="24"/>
      <c r="AE3" s="24"/>
      <c r="AF3" s="24"/>
      <c r="AG3" s="24"/>
      <c r="AH3" s="24"/>
      <c r="AI3" s="24"/>
      <c r="AJ3" s="24"/>
      <c r="AK3" s="24"/>
      <c r="AL3" s="8"/>
    </row>
    <row r="4" spans="1:38" ht="16" customHeight="1" x14ac:dyDescent="0.2">
      <c r="A4" s="20"/>
      <c r="B4" s="24"/>
      <c r="C4" s="9" t="s">
        <v>36</v>
      </c>
      <c r="D4" s="9" t="s">
        <v>36</v>
      </c>
      <c r="E4" s="9" t="s">
        <v>37</v>
      </c>
      <c r="F4" s="9" t="s">
        <v>38</v>
      </c>
      <c r="G4" s="9" t="s">
        <v>39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36</v>
      </c>
      <c r="N4" s="9" t="s">
        <v>37</v>
      </c>
      <c r="O4" s="9" t="s">
        <v>36</v>
      </c>
      <c r="P4" s="9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36</v>
      </c>
      <c r="W4" s="9" t="s">
        <v>37</v>
      </c>
      <c r="X4" s="9" t="s">
        <v>38</v>
      </c>
      <c r="Y4" s="9" t="s">
        <v>39</v>
      </c>
      <c r="Z4" s="9" t="s">
        <v>40</v>
      </c>
      <c r="AA4" s="9" t="s">
        <v>41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9" t="s">
        <v>41</v>
      </c>
      <c r="AH4" s="9" t="s">
        <v>42</v>
      </c>
      <c r="AI4" s="9" t="s">
        <v>43</v>
      </c>
      <c r="AJ4" s="9" t="s">
        <v>44</v>
      </c>
      <c r="AK4" s="9" t="s">
        <v>45</v>
      </c>
      <c r="AL4" s="8"/>
    </row>
    <row r="5" spans="1:38" ht="25" x14ac:dyDescent="0.2">
      <c r="A5" s="20"/>
      <c r="B5" s="24"/>
      <c r="C5" s="11" t="s">
        <v>46</v>
      </c>
      <c r="D5" s="11" t="s">
        <v>47</v>
      </c>
      <c r="E5" s="11" t="s">
        <v>48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11" t="s">
        <v>55</v>
      </c>
      <c r="M5" s="11" t="s">
        <v>56</v>
      </c>
      <c r="N5" s="11" t="s">
        <v>57</v>
      </c>
      <c r="O5" s="11" t="s">
        <v>58</v>
      </c>
      <c r="P5" s="11" t="s">
        <v>59</v>
      </c>
      <c r="Q5" s="11" t="s">
        <v>60</v>
      </c>
      <c r="R5" s="11" t="s">
        <v>61</v>
      </c>
      <c r="S5" s="11" t="s">
        <v>62</v>
      </c>
      <c r="T5" s="11" t="s">
        <v>63</v>
      </c>
      <c r="U5" s="11" t="s">
        <v>64</v>
      </c>
      <c r="V5" s="11" t="s">
        <v>65</v>
      </c>
      <c r="W5" s="11" t="s">
        <v>66</v>
      </c>
      <c r="X5" s="11" t="s">
        <v>67</v>
      </c>
      <c r="Y5" s="11" t="s">
        <v>68</v>
      </c>
      <c r="Z5" s="11" t="s">
        <v>69</v>
      </c>
      <c r="AA5" s="11" t="s">
        <v>70</v>
      </c>
      <c r="AB5" s="11" t="s">
        <v>71</v>
      </c>
      <c r="AC5" s="11" t="s">
        <v>72</v>
      </c>
      <c r="AD5" s="11" t="s">
        <v>73</v>
      </c>
      <c r="AE5" s="11" t="s">
        <v>74</v>
      </c>
      <c r="AF5" s="11" t="s">
        <v>75</v>
      </c>
      <c r="AG5" s="11" t="s">
        <v>76</v>
      </c>
      <c r="AH5" s="11" t="s">
        <v>77</v>
      </c>
      <c r="AI5" s="11" t="s">
        <v>78</v>
      </c>
      <c r="AJ5" s="11" t="s">
        <v>79</v>
      </c>
      <c r="AK5" s="11" t="s">
        <v>80</v>
      </c>
      <c r="AL5" s="8"/>
    </row>
    <row r="6" spans="1:38" x14ac:dyDescent="0.2">
      <c r="A6" s="21" t="s">
        <v>241</v>
      </c>
      <c r="B6" s="19" t="s">
        <v>242</v>
      </c>
      <c r="C6" s="12">
        <v>0.32859902475179997</v>
      </c>
      <c r="D6" s="12">
        <v>0.30101256121559999</v>
      </c>
      <c r="E6" s="12">
        <v>0.35887914422639999</v>
      </c>
      <c r="F6" s="12">
        <v>0.26976796054020002</v>
      </c>
      <c r="G6" s="12">
        <v>0.37097420114180002</v>
      </c>
      <c r="H6" s="12">
        <v>0.3983709931194</v>
      </c>
      <c r="I6" s="12">
        <v>0.36120101578590003</v>
      </c>
      <c r="J6" s="12">
        <v>0.2436091441963</v>
      </c>
      <c r="K6" s="12">
        <v>0.27718850212849999</v>
      </c>
      <c r="L6" s="12">
        <v>0.32305446120800002</v>
      </c>
      <c r="M6" s="12">
        <v>0.36972225810670001</v>
      </c>
      <c r="N6" s="12">
        <v>0.2891370217025</v>
      </c>
      <c r="O6" s="12">
        <v>7.5963813165210003E-2</v>
      </c>
      <c r="P6" s="12">
        <v>9.8697911139510014E-2</v>
      </c>
      <c r="Q6" s="12">
        <v>5.5471207034440001E-2</v>
      </c>
      <c r="R6" s="12">
        <v>0.32714510724809998</v>
      </c>
      <c r="S6" s="12">
        <v>0.68075942624199992</v>
      </c>
      <c r="T6" s="12">
        <v>0.65426465948010004</v>
      </c>
      <c r="U6" s="12">
        <v>0.83688743560629997</v>
      </c>
      <c r="V6" s="12">
        <v>4.4593265411550002E-2</v>
      </c>
      <c r="W6" s="12">
        <v>0.11713862074299999</v>
      </c>
      <c r="X6" s="12">
        <v>0.37036999976930002</v>
      </c>
      <c r="Y6" s="12">
        <v>0.70794960612390001</v>
      </c>
      <c r="Z6" s="12">
        <v>0.86291096582310001</v>
      </c>
      <c r="AA6" s="12">
        <v>0.13327115856480001</v>
      </c>
      <c r="AB6" s="12">
        <v>0.18562637318190001</v>
      </c>
      <c r="AC6" s="12">
        <v>0.27895952854610001</v>
      </c>
      <c r="AD6" s="12">
        <v>0.32994087855600002</v>
      </c>
      <c r="AE6" s="12">
        <v>0.29745159405029997</v>
      </c>
      <c r="AF6" s="12">
        <v>0.34236540566590001</v>
      </c>
      <c r="AG6" s="12">
        <v>0.15914175714850001</v>
      </c>
      <c r="AH6" s="12">
        <v>0.1054451897239</v>
      </c>
      <c r="AI6" s="12">
        <v>0.88182866007479999</v>
      </c>
      <c r="AJ6" s="12">
        <v>0.43615229760640001</v>
      </c>
      <c r="AK6" s="12">
        <v>0.52710326566879995</v>
      </c>
      <c r="AL6" s="8"/>
    </row>
    <row r="7" spans="1:38" x14ac:dyDescent="0.2">
      <c r="A7" s="20"/>
      <c r="B7" s="20"/>
      <c r="C7" s="13">
        <v>312</v>
      </c>
      <c r="D7" s="13">
        <v>57</v>
      </c>
      <c r="E7" s="13">
        <v>97</v>
      </c>
      <c r="F7" s="13">
        <v>61</v>
      </c>
      <c r="G7" s="13">
        <v>97</v>
      </c>
      <c r="H7" s="13">
        <v>41</v>
      </c>
      <c r="I7" s="13">
        <v>48</v>
      </c>
      <c r="J7" s="13">
        <v>38</v>
      </c>
      <c r="K7" s="13">
        <v>62</v>
      </c>
      <c r="L7" s="13">
        <v>94</v>
      </c>
      <c r="M7" s="13">
        <v>146</v>
      </c>
      <c r="N7" s="13">
        <v>143</v>
      </c>
      <c r="O7" s="13">
        <v>25</v>
      </c>
      <c r="P7" s="13">
        <v>12</v>
      </c>
      <c r="Q7" s="13">
        <v>10</v>
      </c>
      <c r="R7" s="13">
        <v>65</v>
      </c>
      <c r="S7" s="13">
        <v>73</v>
      </c>
      <c r="T7" s="13">
        <v>21</v>
      </c>
      <c r="U7" s="13">
        <v>106</v>
      </c>
      <c r="V7" s="13">
        <v>11</v>
      </c>
      <c r="W7" s="13">
        <v>40</v>
      </c>
      <c r="X7" s="13">
        <v>60</v>
      </c>
      <c r="Y7" s="13">
        <v>118</v>
      </c>
      <c r="Z7" s="13">
        <v>59</v>
      </c>
      <c r="AA7" s="13">
        <v>3</v>
      </c>
      <c r="AB7" s="13">
        <v>76</v>
      </c>
      <c r="AC7" s="13">
        <v>30</v>
      </c>
      <c r="AD7" s="13">
        <v>7</v>
      </c>
      <c r="AE7" s="13">
        <v>13</v>
      </c>
      <c r="AF7" s="13">
        <v>23</v>
      </c>
      <c r="AG7" s="13">
        <v>4</v>
      </c>
      <c r="AH7" s="13">
        <v>1</v>
      </c>
      <c r="AI7" s="13">
        <v>11</v>
      </c>
      <c r="AJ7" s="13">
        <v>2</v>
      </c>
      <c r="AK7" s="13">
        <v>145</v>
      </c>
      <c r="AL7" s="8"/>
    </row>
    <row r="8" spans="1:38" x14ac:dyDescent="0.2">
      <c r="A8" s="20"/>
      <c r="B8" s="20"/>
      <c r="C8" s="14" t="s">
        <v>83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 t="s">
        <v>115</v>
      </c>
      <c r="S8" s="15" t="s">
        <v>99</v>
      </c>
      <c r="T8" s="15" t="s">
        <v>114</v>
      </c>
      <c r="U8" s="15" t="s">
        <v>99</v>
      </c>
      <c r="V8" s="14"/>
      <c r="W8" s="14"/>
      <c r="X8" s="15" t="s">
        <v>100</v>
      </c>
      <c r="Y8" s="15" t="s">
        <v>135</v>
      </c>
      <c r="Z8" s="15" t="s">
        <v>135</v>
      </c>
      <c r="AA8" s="14"/>
      <c r="AB8" s="14"/>
      <c r="AC8" s="14"/>
      <c r="AD8" s="14"/>
      <c r="AE8" s="14"/>
      <c r="AF8" s="14"/>
      <c r="AG8" s="14"/>
      <c r="AH8" s="14"/>
      <c r="AI8" s="15" t="s">
        <v>243</v>
      </c>
      <c r="AJ8" s="14"/>
      <c r="AK8" s="15" t="s">
        <v>113</v>
      </c>
      <c r="AL8" s="8"/>
    </row>
    <row r="9" spans="1:38" x14ac:dyDescent="0.2">
      <c r="A9" s="22"/>
      <c r="B9" s="19" t="s">
        <v>244</v>
      </c>
      <c r="C9" s="12">
        <v>0.24252430194249999</v>
      </c>
      <c r="D9" s="12">
        <v>0.280491886962</v>
      </c>
      <c r="E9" s="12">
        <v>0.22379218719159999</v>
      </c>
      <c r="F9" s="12">
        <v>0.2594635662209</v>
      </c>
      <c r="G9" s="12">
        <v>0.2173255275748</v>
      </c>
      <c r="H9" s="12">
        <v>0.1492891828739</v>
      </c>
      <c r="I9" s="12">
        <v>0.25580044989759998</v>
      </c>
      <c r="J9" s="12">
        <v>0.36632201158500011</v>
      </c>
      <c r="K9" s="12">
        <v>0.2479629627237</v>
      </c>
      <c r="L9" s="12">
        <v>0.25361430060259998</v>
      </c>
      <c r="M9" s="12">
        <v>0.25476293070560002</v>
      </c>
      <c r="N9" s="12">
        <v>0.2399317669669</v>
      </c>
      <c r="O9" s="12">
        <v>0.2272168600194</v>
      </c>
      <c r="P9" s="12">
        <v>0.37576651272470002</v>
      </c>
      <c r="Q9" s="12">
        <v>0.3499583964461</v>
      </c>
      <c r="R9" s="12">
        <v>0.1865054590743</v>
      </c>
      <c r="S9" s="12">
        <v>0.25855929623410001</v>
      </c>
      <c r="T9" s="12">
        <v>0.25589662550609998</v>
      </c>
      <c r="U9" s="12">
        <v>0.12721507033910001</v>
      </c>
      <c r="V9" s="12">
        <v>0.1452289707718</v>
      </c>
      <c r="W9" s="12">
        <v>0.33199000956699998</v>
      </c>
      <c r="X9" s="12">
        <v>0.31504146414810003</v>
      </c>
      <c r="Y9" s="12">
        <v>0.21082122567190001</v>
      </c>
      <c r="Z9" s="12">
        <v>0.13708903417689999</v>
      </c>
      <c r="AA9" s="12">
        <v>0.5489088820479</v>
      </c>
      <c r="AB9" s="12">
        <v>0.30548907307840001</v>
      </c>
      <c r="AC9" s="12">
        <v>0.17090363501770001</v>
      </c>
      <c r="AD9" s="12">
        <v>0.37158485162619997</v>
      </c>
      <c r="AE9" s="12">
        <v>0.22347320500779999</v>
      </c>
      <c r="AF9" s="12">
        <v>0.17064954428000001</v>
      </c>
      <c r="AG9" s="12">
        <v>0.28455465565479998</v>
      </c>
      <c r="AH9" s="12">
        <v>0.67186667866220007</v>
      </c>
      <c r="AI9" s="12">
        <v>5.5212598653509998E-2</v>
      </c>
      <c r="AJ9" s="12">
        <v>0.56384770239360005</v>
      </c>
      <c r="AK9" s="12">
        <v>0.1848367010344</v>
      </c>
      <c r="AL9" s="8"/>
    </row>
    <row r="10" spans="1:38" x14ac:dyDescent="0.2">
      <c r="A10" s="20"/>
      <c r="B10" s="20"/>
      <c r="C10" s="13">
        <v>252</v>
      </c>
      <c r="D10" s="13">
        <v>68</v>
      </c>
      <c r="E10" s="13">
        <v>62</v>
      </c>
      <c r="F10" s="13">
        <v>67</v>
      </c>
      <c r="G10" s="13">
        <v>55</v>
      </c>
      <c r="H10" s="13">
        <v>12</v>
      </c>
      <c r="I10" s="13">
        <v>38</v>
      </c>
      <c r="J10" s="13">
        <v>45</v>
      </c>
      <c r="K10" s="13">
        <v>50</v>
      </c>
      <c r="L10" s="13">
        <v>86</v>
      </c>
      <c r="M10" s="13">
        <v>101</v>
      </c>
      <c r="N10" s="13">
        <v>138</v>
      </c>
      <c r="O10" s="13">
        <v>60</v>
      </c>
      <c r="P10" s="13">
        <v>42</v>
      </c>
      <c r="Q10" s="13">
        <v>44</v>
      </c>
      <c r="R10" s="13">
        <v>50</v>
      </c>
      <c r="S10" s="13">
        <v>31</v>
      </c>
      <c r="T10" s="13">
        <v>9</v>
      </c>
      <c r="U10" s="13">
        <v>16</v>
      </c>
      <c r="V10" s="13">
        <v>47</v>
      </c>
      <c r="W10" s="13">
        <v>88</v>
      </c>
      <c r="X10" s="13">
        <v>47</v>
      </c>
      <c r="Y10" s="13">
        <v>44</v>
      </c>
      <c r="Z10" s="13">
        <v>9</v>
      </c>
      <c r="AA10" s="13">
        <v>5</v>
      </c>
      <c r="AB10" s="13">
        <v>128</v>
      </c>
      <c r="AC10" s="13">
        <v>23</v>
      </c>
      <c r="AD10" s="13">
        <v>7</v>
      </c>
      <c r="AE10" s="13">
        <v>11</v>
      </c>
      <c r="AF10" s="13">
        <v>13</v>
      </c>
      <c r="AG10" s="13">
        <v>5</v>
      </c>
      <c r="AH10" s="13">
        <v>1</v>
      </c>
      <c r="AI10" s="13">
        <v>1</v>
      </c>
      <c r="AJ10" s="13">
        <v>3</v>
      </c>
      <c r="AK10" s="13">
        <v>60</v>
      </c>
      <c r="AL10" s="8"/>
    </row>
    <row r="11" spans="1:38" x14ac:dyDescent="0.2">
      <c r="A11" s="20"/>
      <c r="B11" s="20"/>
      <c r="C11" s="14" t="s">
        <v>83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 t="s">
        <v>113</v>
      </c>
      <c r="X11" s="15" t="s">
        <v>85</v>
      </c>
      <c r="Y11" s="14"/>
      <c r="Z11" s="14"/>
      <c r="AA11" s="15" t="s">
        <v>85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8"/>
    </row>
    <row r="12" spans="1:38" x14ac:dyDescent="0.2">
      <c r="A12" s="22"/>
      <c r="B12" s="19" t="s">
        <v>245</v>
      </c>
      <c r="C12" s="12">
        <v>0.19045630970310001</v>
      </c>
      <c r="D12" s="12">
        <v>0.17207911291969999</v>
      </c>
      <c r="E12" s="12">
        <v>0.16362532750370001</v>
      </c>
      <c r="F12" s="12">
        <v>0.23217430648199999</v>
      </c>
      <c r="G12" s="12">
        <v>0.19630435747120001</v>
      </c>
      <c r="H12" s="12">
        <v>0.20908348697689999</v>
      </c>
      <c r="I12" s="12">
        <v>0.16471731712779999</v>
      </c>
      <c r="J12" s="12">
        <v>0.15247426849740001</v>
      </c>
      <c r="K12" s="12">
        <v>0.28471993379479998</v>
      </c>
      <c r="L12" s="12">
        <v>0.15881627056399999</v>
      </c>
      <c r="M12" s="12">
        <v>0.178550240124</v>
      </c>
      <c r="N12" s="12">
        <v>0.21396011536680001</v>
      </c>
      <c r="O12" s="12">
        <v>0.3103587144137</v>
      </c>
      <c r="P12" s="12">
        <v>0.32014313942820011</v>
      </c>
      <c r="Q12" s="12">
        <v>0.28338484554889998</v>
      </c>
      <c r="R12" s="12">
        <v>0.16575021121219999</v>
      </c>
      <c r="S12" s="12">
        <v>5.1260893165809996E-3</v>
      </c>
      <c r="T12" s="12">
        <v>3.1457109438259988E-2</v>
      </c>
      <c r="U12" s="12">
        <v>3.58974940546E-2</v>
      </c>
      <c r="V12" s="12">
        <v>0.29075845998310001</v>
      </c>
      <c r="W12" s="12">
        <v>0.32362838425239998</v>
      </c>
      <c r="X12" s="12">
        <v>0.1658333748601</v>
      </c>
      <c r="Y12" s="12">
        <v>1.382290723461E-2</v>
      </c>
      <c r="Z12" s="12">
        <v>0</v>
      </c>
      <c r="AA12" s="12">
        <v>0.1301101329863</v>
      </c>
      <c r="AB12" s="12">
        <v>0.24099385922729999</v>
      </c>
      <c r="AC12" s="12">
        <v>0.25452302253859999</v>
      </c>
      <c r="AD12" s="12">
        <v>0.1066108503173</v>
      </c>
      <c r="AE12" s="12">
        <v>0.1879587996756</v>
      </c>
      <c r="AF12" s="12">
        <v>0.19677220109820001</v>
      </c>
      <c r="AG12" s="12">
        <v>0.2107481522588</v>
      </c>
      <c r="AH12" s="12">
        <v>0.22268813161379999</v>
      </c>
      <c r="AI12" s="12">
        <v>6.2958741271649993E-2</v>
      </c>
      <c r="AJ12" s="12">
        <v>0</v>
      </c>
      <c r="AK12" s="12">
        <v>0.1089127221839</v>
      </c>
      <c r="AL12" s="8"/>
    </row>
    <row r="13" spans="1:38" x14ac:dyDescent="0.2">
      <c r="A13" s="20"/>
      <c r="B13" s="20"/>
      <c r="C13" s="13">
        <v>163</v>
      </c>
      <c r="D13" s="13">
        <v>28</v>
      </c>
      <c r="E13" s="13">
        <v>41</v>
      </c>
      <c r="F13" s="13">
        <v>46</v>
      </c>
      <c r="G13" s="13">
        <v>48</v>
      </c>
      <c r="H13" s="13">
        <v>20</v>
      </c>
      <c r="I13" s="13">
        <v>21</v>
      </c>
      <c r="J13" s="13">
        <v>22</v>
      </c>
      <c r="K13" s="13">
        <v>45</v>
      </c>
      <c r="L13" s="13">
        <v>40</v>
      </c>
      <c r="M13" s="13">
        <v>58</v>
      </c>
      <c r="N13" s="13">
        <v>99</v>
      </c>
      <c r="O13" s="13">
        <v>70</v>
      </c>
      <c r="P13" s="13">
        <v>23</v>
      </c>
      <c r="Q13" s="13">
        <v>32</v>
      </c>
      <c r="R13" s="13">
        <v>32</v>
      </c>
      <c r="S13" s="13">
        <v>1</v>
      </c>
      <c r="T13" s="13">
        <v>1</v>
      </c>
      <c r="U13" s="13">
        <v>4</v>
      </c>
      <c r="V13" s="13">
        <v>63</v>
      </c>
      <c r="W13" s="13">
        <v>70</v>
      </c>
      <c r="X13" s="13">
        <v>19</v>
      </c>
      <c r="Y13" s="13">
        <v>3</v>
      </c>
      <c r="Z13" s="13">
        <v>0</v>
      </c>
      <c r="AA13" s="13">
        <v>2</v>
      </c>
      <c r="AB13" s="13">
        <v>82</v>
      </c>
      <c r="AC13" s="13">
        <v>18</v>
      </c>
      <c r="AD13" s="13">
        <v>2</v>
      </c>
      <c r="AE13" s="13">
        <v>9</v>
      </c>
      <c r="AF13" s="13">
        <v>11</v>
      </c>
      <c r="AG13" s="13">
        <v>4</v>
      </c>
      <c r="AH13" s="13">
        <v>2</v>
      </c>
      <c r="AI13" s="13">
        <v>1</v>
      </c>
      <c r="AJ13" s="13">
        <v>0</v>
      </c>
      <c r="AK13" s="13">
        <v>34</v>
      </c>
      <c r="AL13" s="8"/>
    </row>
    <row r="14" spans="1:38" x14ac:dyDescent="0.2">
      <c r="A14" s="20"/>
      <c r="B14" s="20"/>
      <c r="C14" s="14" t="s">
        <v>83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 t="s">
        <v>87</v>
      </c>
      <c r="P14" s="15" t="s">
        <v>87</v>
      </c>
      <c r="Q14" s="15" t="s">
        <v>125</v>
      </c>
      <c r="R14" s="15" t="s">
        <v>145</v>
      </c>
      <c r="S14" s="14"/>
      <c r="T14" s="14"/>
      <c r="U14" s="14"/>
      <c r="V14" s="15" t="s">
        <v>127</v>
      </c>
      <c r="W14" s="15" t="s">
        <v>127</v>
      </c>
      <c r="X14" s="15" t="s">
        <v>94</v>
      </c>
      <c r="Y14" s="14"/>
      <c r="Z14" s="14"/>
      <c r="AA14" s="15" t="s">
        <v>111</v>
      </c>
      <c r="AB14" s="15" t="s">
        <v>92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8"/>
    </row>
    <row r="15" spans="1:38" x14ac:dyDescent="0.2">
      <c r="A15" s="22"/>
      <c r="B15" s="19" t="s">
        <v>246</v>
      </c>
      <c r="C15" s="12">
        <v>0.19552658810820001</v>
      </c>
      <c r="D15" s="12">
        <v>0.2047921348725</v>
      </c>
      <c r="E15" s="12">
        <v>0.2083823841114</v>
      </c>
      <c r="F15" s="12">
        <v>0.2012254340279</v>
      </c>
      <c r="G15" s="12">
        <v>0.16912059002679999</v>
      </c>
      <c r="H15" s="12">
        <v>0.20429026143189999</v>
      </c>
      <c r="I15" s="12">
        <v>0.19781325264409999</v>
      </c>
      <c r="J15" s="12">
        <v>0.18070169218089999</v>
      </c>
      <c r="K15" s="12">
        <v>0.1590021142925</v>
      </c>
      <c r="L15" s="12">
        <v>0.21514700836209999</v>
      </c>
      <c r="M15" s="12">
        <v>0.14607578072819999</v>
      </c>
      <c r="N15" s="12">
        <v>0.22759583115000001</v>
      </c>
      <c r="O15" s="12">
        <v>0.35128714725830001</v>
      </c>
      <c r="P15" s="12">
        <v>0.14872743384170001</v>
      </c>
      <c r="Q15" s="12">
        <v>0.27977386043090002</v>
      </c>
      <c r="R15" s="12">
        <v>0.25268398059210001</v>
      </c>
      <c r="S15" s="12">
        <v>4.32329058548E-3</v>
      </c>
      <c r="T15" s="12">
        <v>1.4352753590270001E-2</v>
      </c>
      <c r="U15" s="12">
        <v>0</v>
      </c>
      <c r="V15" s="12">
        <v>0.4695916151499</v>
      </c>
      <c r="W15" s="12">
        <v>0.1965769901562</v>
      </c>
      <c r="X15" s="12">
        <v>0.1193723506882</v>
      </c>
      <c r="Y15" s="12">
        <v>3.5581423934800001E-3</v>
      </c>
      <c r="Z15" s="12">
        <v>0</v>
      </c>
      <c r="AA15" s="12">
        <v>0.18770982640100001</v>
      </c>
      <c r="AB15" s="12">
        <v>0.19833256597519999</v>
      </c>
      <c r="AC15" s="12">
        <v>0.28196391234980001</v>
      </c>
      <c r="AD15" s="12">
        <v>0.19186341950050001</v>
      </c>
      <c r="AE15" s="12">
        <v>0.28265265560039998</v>
      </c>
      <c r="AF15" s="12">
        <v>0.26141748546869997</v>
      </c>
      <c r="AG15" s="12">
        <v>0.3058619419677</v>
      </c>
      <c r="AH15" s="12">
        <v>0</v>
      </c>
      <c r="AI15" s="12">
        <v>0</v>
      </c>
      <c r="AJ15" s="12">
        <v>0</v>
      </c>
      <c r="AK15" s="12">
        <v>0.1487428741365</v>
      </c>
      <c r="AL15" s="8"/>
    </row>
    <row r="16" spans="1:38" x14ac:dyDescent="0.2">
      <c r="A16" s="20"/>
      <c r="B16" s="20"/>
      <c r="C16" s="13">
        <v>172</v>
      </c>
      <c r="D16" s="13">
        <v>37</v>
      </c>
      <c r="E16" s="13">
        <v>52</v>
      </c>
      <c r="F16" s="13">
        <v>45</v>
      </c>
      <c r="G16" s="13">
        <v>38</v>
      </c>
      <c r="H16" s="13">
        <v>14</v>
      </c>
      <c r="I16" s="13">
        <v>28</v>
      </c>
      <c r="J16" s="13">
        <v>25</v>
      </c>
      <c r="K16" s="13">
        <v>28</v>
      </c>
      <c r="L16" s="13">
        <v>58</v>
      </c>
      <c r="M16" s="13">
        <v>48</v>
      </c>
      <c r="N16" s="13">
        <v>108</v>
      </c>
      <c r="O16" s="13">
        <v>78</v>
      </c>
      <c r="P16" s="13">
        <v>15</v>
      </c>
      <c r="Q16" s="13">
        <v>30</v>
      </c>
      <c r="R16" s="13">
        <v>47</v>
      </c>
      <c r="S16" s="13">
        <v>1</v>
      </c>
      <c r="T16" s="13">
        <v>1</v>
      </c>
      <c r="U16" s="13">
        <v>0</v>
      </c>
      <c r="V16" s="13">
        <v>101</v>
      </c>
      <c r="W16" s="13">
        <v>42</v>
      </c>
      <c r="X16" s="13">
        <v>14</v>
      </c>
      <c r="Y16" s="13">
        <v>1</v>
      </c>
      <c r="Z16" s="13">
        <v>0</v>
      </c>
      <c r="AA16" s="13">
        <v>3</v>
      </c>
      <c r="AB16" s="13">
        <v>73</v>
      </c>
      <c r="AC16" s="13">
        <v>27</v>
      </c>
      <c r="AD16" s="13">
        <v>3</v>
      </c>
      <c r="AE16" s="13">
        <v>11</v>
      </c>
      <c r="AF16" s="13">
        <v>10</v>
      </c>
      <c r="AG16" s="13">
        <v>5</v>
      </c>
      <c r="AH16" s="13">
        <v>0</v>
      </c>
      <c r="AI16" s="13">
        <v>0</v>
      </c>
      <c r="AJ16" s="13">
        <v>0</v>
      </c>
      <c r="AK16" s="13">
        <v>43</v>
      </c>
      <c r="AL16" s="8"/>
    </row>
    <row r="17" spans="1:38" x14ac:dyDescent="0.2">
      <c r="A17" s="20"/>
      <c r="B17" s="20"/>
      <c r="C17" s="14" t="s">
        <v>83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 t="s">
        <v>85</v>
      </c>
      <c r="O17" s="15" t="s">
        <v>206</v>
      </c>
      <c r="P17" s="15" t="s">
        <v>145</v>
      </c>
      <c r="Q17" s="15" t="s">
        <v>206</v>
      </c>
      <c r="R17" s="15" t="s">
        <v>206</v>
      </c>
      <c r="S17" s="14"/>
      <c r="T17" s="14"/>
      <c r="U17" s="14"/>
      <c r="V17" s="15" t="s">
        <v>160</v>
      </c>
      <c r="W17" s="15" t="s">
        <v>130</v>
      </c>
      <c r="X17" s="15" t="s">
        <v>94</v>
      </c>
      <c r="Y17" s="14"/>
      <c r="Z17" s="14"/>
      <c r="AA17" s="15" t="s">
        <v>130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8"/>
    </row>
    <row r="18" spans="1:38" x14ac:dyDescent="0.2">
      <c r="A18" s="22"/>
      <c r="B18" s="19" t="s">
        <v>247</v>
      </c>
      <c r="C18" s="12">
        <v>4.2893775494280001E-2</v>
      </c>
      <c r="D18" s="12">
        <v>4.1624304030330003E-2</v>
      </c>
      <c r="E18" s="12">
        <v>4.5320956966870003E-2</v>
      </c>
      <c r="F18" s="12">
        <v>3.7368732728980003E-2</v>
      </c>
      <c r="G18" s="12">
        <v>4.6275323785370012E-2</v>
      </c>
      <c r="H18" s="12">
        <v>3.8966075597879998E-2</v>
      </c>
      <c r="I18" s="12">
        <v>2.0467964544559999E-2</v>
      </c>
      <c r="J18" s="12">
        <v>5.6892883540419999E-2</v>
      </c>
      <c r="K18" s="12">
        <v>3.112648706052E-2</v>
      </c>
      <c r="L18" s="12">
        <v>4.9367959263200013E-2</v>
      </c>
      <c r="M18" s="12">
        <v>5.0888790335470002E-2</v>
      </c>
      <c r="N18" s="12">
        <v>2.9375264813789999E-2</v>
      </c>
      <c r="O18" s="12">
        <v>3.5173465143340001E-2</v>
      </c>
      <c r="P18" s="12">
        <v>5.6665002865950012E-2</v>
      </c>
      <c r="Q18" s="12">
        <v>3.1411690539699999E-2</v>
      </c>
      <c r="R18" s="12">
        <v>6.7915241873289997E-2</v>
      </c>
      <c r="S18" s="12">
        <v>5.1231897621869998E-2</v>
      </c>
      <c r="T18" s="12">
        <v>4.402885198525E-2</v>
      </c>
      <c r="U18" s="12">
        <v>0</v>
      </c>
      <c r="V18" s="12">
        <v>4.9827688683620003E-2</v>
      </c>
      <c r="W18" s="12">
        <v>3.0665995281429999E-2</v>
      </c>
      <c r="X18" s="12">
        <v>2.938281053426E-2</v>
      </c>
      <c r="Y18" s="12">
        <v>6.3848118576169996E-2</v>
      </c>
      <c r="Z18" s="12">
        <v>0</v>
      </c>
      <c r="AA18" s="12">
        <v>0</v>
      </c>
      <c r="AB18" s="12">
        <v>6.9558128537130004E-2</v>
      </c>
      <c r="AC18" s="12">
        <v>1.364990154771E-2</v>
      </c>
      <c r="AD18" s="12">
        <v>0</v>
      </c>
      <c r="AE18" s="12">
        <v>8.4637456659210006E-3</v>
      </c>
      <c r="AF18" s="12">
        <v>2.8795363487179999E-2</v>
      </c>
      <c r="AG18" s="12">
        <v>3.969349297021E-2</v>
      </c>
      <c r="AH18" s="12">
        <v>0</v>
      </c>
      <c r="AI18" s="12">
        <v>0</v>
      </c>
      <c r="AJ18" s="12">
        <v>0</v>
      </c>
      <c r="AK18" s="12">
        <v>3.0404436976339998E-2</v>
      </c>
      <c r="AL18" s="8"/>
    </row>
    <row r="19" spans="1:38" x14ac:dyDescent="0.2">
      <c r="A19" s="20"/>
      <c r="B19" s="20"/>
      <c r="C19" s="13">
        <v>45</v>
      </c>
      <c r="D19" s="13">
        <v>8</v>
      </c>
      <c r="E19" s="13">
        <v>15</v>
      </c>
      <c r="F19" s="13">
        <v>8</v>
      </c>
      <c r="G19" s="13">
        <v>14</v>
      </c>
      <c r="H19" s="13">
        <v>2</v>
      </c>
      <c r="I19" s="13">
        <v>4</v>
      </c>
      <c r="J19" s="13">
        <v>10</v>
      </c>
      <c r="K19" s="13">
        <v>8</v>
      </c>
      <c r="L19" s="13">
        <v>14</v>
      </c>
      <c r="M19" s="13">
        <v>19</v>
      </c>
      <c r="N19" s="13">
        <v>20</v>
      </c>
      <c r="O19" s="13">
        <v>8</v>
      </c>
      <c r="P19" s="13">
        <v>7</v>
      </c>
      <c r="Q19" s="13">
        <v>8</v>
      </c>
      <c r="R19" s="13">
        <v>18</v>
      </c>
      <c r="S19" s="13">
        <v>2</v>
      </c>
      <c r="T19" s="13">
        <v>2</v>
      </c>
      <c r="U19" s="13">
        <v>0</v>
      </c>
      <c r="V19" s="13">
        <v>14</v>
      </c>
      <c r="W19" s="13">
        <v>12</v>
      </c>
      <c r="X19" s="13">
        <v>8</v>
      </c>
      <c r="Y19" s="13">
        <v>5</v>
      </c>
      <c r="Z19" s="13">
        <v>0</v>
      </c>
      <c r="AA19" s="13">
        <v>0</v>
      </c>
      <c r="AB19" s="13">
        <v>29</v>
      </c>
      <c r="AC19" s="13">
        <v>3</v>
      </c>
      <c r="AD19" s="13">
        <v>0</v>
      </c>
      <c r="AE19" s="13">
        <v>1</v>
      </c>
      <c r="AF19" s="13">
        <v>2</v>
      </c>
      <c r="AG19" s="13">
        <v>1</v>
      </c>
      <c r="AH19" s="13">
        <v>0</v>
      </c>
      <c r="AI19" s="13">
        <v>0</v>
      </c>
      <c r="AJ19" s="13">
        <v>0</v>
      </c>
      <c r="AK19" s="13">
        <v>9</v>
      </c>
      <c r="AL19" s="8"/>
    </row>
    <row r="20" spans="1:38" x14ac:dyDescent="0.2">
      <c r="A20" s="20"/>
      <c r="B20" s="20"/>
      <c r="C20" s="14" t="s">
        <v>83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8"/>
    </row>
    <row r="21" spans="1:38" x14ac:dyDescent="0.2">
      <c r="A21" s="22"/>
      <c r="B21" s="19" t="s">
        <v>29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  <c r="AG21" s="12">
        <v>1</v>
      </c>
      <c r="AH21" s="12">
        <v>1</v>
      </c>
      <c r="AI21" s="12">
        <v>1</v>
      </c>
      <c r="AJ21" s="12">
        <v>1</v>
      </c>
      <c r="AK21" s="12">
        <v>1</v>
      </c>
      <c r="AL21" s="8"/>
    </row>
    <row r="22" spans="1:38" x14ac:dyDescent="0.2">
      <c r="A22" s="20"/>
      <c r="B22" s="20"/>
      <c r="C22" s="13">
        <v>944</v>
      </c>
      <c r="D22" s="13">
        <v>198</v>
      </c>
      <c r="E22" s="13">
        <v>267</v>
      </c>
      <c r="F22" s="13">
        <v>227</v>
      </c>
      <c r="G22" s="13">
        <v>252</v>
      </c>
      <c r="H22" s="13">
        <v>89</v>
      </c>
      <c r="I22" s="13">
        <v>139</v>
      </c>
      <c r="J22" s="13">
        <v>140</v>
      </c>
      <c r="K22" s="13">
        <v>193</v>
      </c>
      <c r="L22" s="13">
        <v>292</v>
      </c>
      <c r="M22" s="13">
        <v>372</v>
      </c>
      <c r="N22" s="13">
        <v>508</v>
      </c>
      <c r="O22" s="13">
        <v>241</v>
      </c>
      <c r="P22" s="13">
        <v>99</v>
      </c>
      <c r="Q22" s="13">
        <v>124</v>
      </c>
      <c r="R22" s="13">
        <v>212</v>
      </c>
      <c r="S22" s="13">
        <v>108</v>
      </c>
      <c r="T22" s="13">
        <v>34</v>
      </c>
      <c r="U22" s="13">
        <v>126</v>
      </c>
      <c r="V22" s="13">
        <v>236</v>
      </c>
      <c r="W22" s="13">
        <v>252</v>
      </c>
      <c r="X22" s="13">
        <v>148</v>
      </c>
      <c r="Y22" s="13">
        <v>171</v>
      </c>
      <c r="Z22" s="13">
        <v>68</v>
      </c>
      <c r="AA22" s="13">
        <v>13</v>
      </c>
      <c r="AB22" s="13">
        <v>388</v>
      </c>
      <c r="AC22" s="13">
        <v>101</v>
      </c>
      <c r="AD22" s="13">
        <v>19</v>
      </c>
      <c r="AE22" s="13">
        <v>45</v>
      </c>
      <c r="AF22" s="13">
        <v>59</v>
      </c>
      <c r="AG22" s="13">
        <v>19</v>
      </c>
      <c r="AH22" s="13">
        <v>4</v>
      </c>
      <c r="AI22" s="13">
        <v>13</v>
      </c>
      <c r="AJ22" s="13">
        <v>5</v>
      </c>
      <c r="AK22" s="13">
        <v>291</v>
      </c>
      <c r="AL22" s="8"/>
    </row>
    <row r="23" spans="1:38" x14ac:dyDescent="0.2">
      <c r="A23" s="20"/>
      <c r="B23" s="20"/>
      <c r="C23" s="14" t="s">
        <v>83</v>
      </c>
      <c r="D23" s="14" t="s">
        <v>83</v>
      </c>
      <c r="E23" s="14" t="s">
        <v>83</v>
      </c>
      <c r="F23" s="14" t="s">
        <v>83</v>
      </c>
      <c r="G23" s="14" t="s">
        <v>83</v>
      </c>
      <c r="H23" s="14" t="s">
        <v>83</v>
      </c>
      <c r="I23" s="14" t="s">
        <v>83</v>
      </c>
      <c r="J23" s="14" t="s">
        <v>83</v>
      </c>
      <c r="K23" s="14" t="s">
        <v>83</v>
      </c>
      <c r="L23" s="14" t="s">
        <v>83</v>
      </c>
      <c r="M23" s="14" t="s">
        <v>83</v>
      </c>
      <c r="N23" s="14" t="s">
        <v>83</v>
      </c>
      <c r="O23" s="14" t="s">
        <v>83</v>
      </c>
      <c r="P23" s="14" t="s">
        <v>83</v>
      </c>
      <c r="Q23" s="14" t="s">
        <v>83</v>
      </c>
      <c r="R23" s="14" t="s">
        <v>83</v>
      </c>
      <c r="S23" s="14" t="s">
        <v>83</v>
      </c>
      <c r="T23" s="14" t="s">
        <v>83</v>
      </c>
      <c r="U23" s="14" t="s">
        <v>83</v>
      </c>
      <c r="V23" s="14" t="s">
        <v>83</v>
      </c>
      <c r="W23" s="14" t="s">
        <v>83</v>
      </c>
      <c r="X23" s="14" t="s">
        <v>83</v>
      </c>
      <c r="Y23" s="14" t="s">
        <v>83</v>
      </c>
      <c r="Z23" s="14" t="s">
        <v>83</v>
      </c>
      <c r="AA23" s="14" t="s">
        <v>83</v>
      </c>
      <c r="AB23" s="14" t="s">
        <v>83</v>
      </c>
      <c r="AC23" s="14" t="s">
        <v>83</v>
      </c>
      <c r="AD23" s="14" t="s">
        <v>83</v>
      </c>
      <c r="AE23" s="14" t="s">
        <v>83</v>
      </c>
      <c r="AF23" s="14" t="s">
        <v>83</v>
      </c>
      <c r="AG23" s="14" t="s">
        <v>83</v>
      </c>
      <c r="AH23" s="14" t="s">
        <v>83</v>
      </c>
      <c r="AI23" s="14" t="s">
        <v>83</v>
      </c>
      <c r="AJ23" s="14" t="s">
        <v>83</v>
      </c>
      <c r="AK23" s="14" t="s">
        <v>83</v>
      </c>
      <c r="AL23" s="8"/>
    </row>
    <row r="24" spans="1:38" x14ac:dyDescent="0.2">
      <c r="A24" s="16" t="s">
        <v>248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8" x14ac:dyDescent="0.2">
      <c r="A25" s="18" t="s">
        <v>103</v>
      </c>
    </row>
  </sheetData>
  <mergeCells count="16">
    <mergeCell ref="AB3:AK3"/>
    <mergeCell ref="AI2:AK2"/>
    <mergeCell ref="A2:C2"/>
    <mergeCell ref="A3:B5"/>
    <mergeCell ref="B6:B8"/>
    <mergeCell ref="A6:A23"/>
    <mergeCell ref="D3:G3"/>
    <mergeCell ref="H3:L3"/>
    <mergeCell ref="M3:N3"/>
    <mergeCell ref="O3:U3"/>
    <mergeCell ref="V3:AA3"/>
    <mergeCell ref="B9:B11"/>
    <mergeCell ref="B12:B14"/>
    <mergeCell ref="B15:B17"/>
    <mergeCell ref="B18:B20"/>
    <mergeCell ref="B21:B23"/>
  </mergeCells>
  <hyperlinks>
    <hyperlink ref="A1" location="'TOC'!A1:A1" display="Back to TOC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19"/>
  <sheetViews>
    <sheetView workbookViewId="0">
      <pane xSplit="2" ySplit="5" topLeftCell="C6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baseColWidth="10" defaultColWidth="8.83203125" defaultRowHeight="15" x14ac:dyDescent="0.2"/>
  <cols>
    <col min="1" max="1" width="50" style="1" bestFit="1" customWidth="1"/>
    <col min="2" max="2" width="25" style="2" bestFit="1" customWidth="1"/>
    <col min="3" max="37" width="12.6640625" style="2" customWidth="1"/>
  </cols>
  <sheetData>
    <row r="1" spans="1:38" ht="52" customHeight="1" x14ac:dyDescent="0.2">
      <c r="A1" s="7" t="str">
        <f>HYPERLINK("#TOC!A1","Return to Table of Contents")</f>
        <v>Return to Table of Contents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8"/>
    </row>
    <row r="2" spans="1:38" ht="36" customHeight="1" x14ac:dyDescent="0.2">
      <c r="A2" s="26" t="s">
        <v>249</v>
      </c>
      <c r="B2" s="24"/>
      <c r="C2" s="2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5" t="s">
        <v>28</v>
      </c>
      <c r="AJ2" s="24"/>
      <c r="AK2" s="24"/>
      <c r="AL2" s="8"/>
    </row>
    <row r="3" spans="1:38" ht="37" customHeight="1" x14ac:dyDescent="0.2">
      <c r="A3" s="27"/>
      <c r="B3" s="24"/>
      <c r="C3" s="11" t="s">
        <v>29</v>
      </c>
      <c r="D3" s="23" t="s">
        <v>30</v>
      </c>
      <c r="E3" s="24"/>
      <c r="F3" s="24"/>
      <c r="G3" s="24"/>
      <c r="H3" s="23" t="s">
        <v>31</v>
      </c>
      <c r="I3" s="24"/>
      <c r="J3" s="24"/>
      <c r="K3" s="24"/>
      <c r="L3" s="24"/>
      <c r="M3" s="23" t="s">
        <v>32</v>
      </c>
      <c r="N3" s="24"/>
      <c r="O3" s="23" t="s">
        <v>33</v>
      </c>
      <c r="P3" s="24"/>
      <c r="Q3" s="24"/>
      <c r="R3" s="24"/>
      <c r="S3" s="24"/>
      <c r="T3" s="24"/>
      <c r="U3" s="24"/>
      <c r="V3" s="23" t="s">
        <v>34</v>
      </c>
      <c r="W3" s="24"/>
      <c r="X3" s="24"/>
      <c r="Y3" s="24"/>
      <c r="Z3" s="24"/>
      <c r="AA3" s="24"/>
      <c r="AB3" s="23" t="s">
        <v>35</v>
      </c>
      <c r="AC3" s="24"/>
      <c r="AD3" s="24"/>
      <c r="AE3" s="24"/>
      <c r="AF3" s="24"/>
      <c r="AG3" s="24"/>
      <c r="AH3" s="24"/>
      <c r="AI3" s="24"/>
      <c r="AJ3" s="24"/>
      <c r="AK3" s="24"/>
      <c r="AL3" s="8"/>
    </row>
    <row r="4" spans="1:38" ht="16" customHeight="1" x14ac:dyDescent="0.2">
      <c r="A4" s="28"/>
      <c r="B4" s="24"/>
      <c r="C4" s="9" t="s">
        <v>36</v>
      </c>
      <c r="D4" s="9" t="s">
        <v>36</v>
      </c>
      <c r="E4" s="9" t="s">
        <v>37</v>
      </c>
      <c r="F4" s="9" t="s">
        <v>38</v>
      </c>
      <c r="G4" s="9" t="s">
        <v>39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36</v>
      </c>
      <c r="N4" s="9" t="s">
        <v>37</v>
      </c>
      <c r="O4" s="9" t="s">
        <v>36</v>
      </c>
      <c r="P4" s="9" t="s">
        <v>37</v>
      </c>
      <c r="Q4" s="9" t="s">
        <v>38</v>
      </c>
      <c r="R4" s="9" t="s">
        <v>39</v>
      </c>
      <c r="S4" s="9" t="s">
        <v>40</v>
      </c>
      <c r="T4" s="9" t="s">
        <v>41</v>
      </c>
      <c r="U4" s="9" t="s">
        <v>42</v>
      </c>
      <c r="V4" s="9" t="s">
        <v>36</v>
      </c>
      <c r="W4" s="9" t="s">
        <v>37</v>
      </c>
      <c r="X4" s="9" t="s">
        <v>38</v>
      </c>
      <c r="Y4" s="9" t="s">
        <v>39</v>
      </c>
      <c r="Z4" s="9" t="s">
        <v>40</v>
      </c>
      <c r="AA4" s="9" t="s">
        <v>41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9" t="s">
        <v>41</v>
      </c>
      <c r="AH4" s="9" t="s">
        <v>42</v>
      </c>
      <c r="AI4" s="9" t="s">
        <v>43</v>
      </c>
      <c r="AJ4" s="9" t="s">
        <v>44</v>
      </c>
      <c r="AK4" s="9" t="s">
        <v>45</v>
      </c>
      <c r="AL4" s="8"/>
    </row>
    <row r="5" spans="1:38" ht="25" x14ac:dyDescent="0.2">
      <c r="A5" s="28"/>
      <c r="B5" s="24"/>
      <c r="C5" s="11" t="s">
        <v>46</v>
      </c>
      <c r="D5" s="11" t="s">
        <v>47</v>
      </c>
      <c r="E5" s="11" t="s">
        <v>48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53</v>
      </c>
      <c r="K5" s="11" t="s">
        <v>54</v>
      </c>
      <c r="L5" s="11" t="s">
        <v>55</v>
      </c>
      <c r="M5" s="11" t="s">
        <v>56</v>
      </c>
      <c r="N5" s="11" t="s">
        <v>57</v>
      </c>
      <c r="O5" s="11" t="s">
        <v>58</v>
      </c>
      <c r="P5" s="11" t="s">
        <v>59</v>
      </c>
      <c r="Q5" s="11" t="s">
        <v>60</v>
      </c>
      <c r="R5" s="11" t="s">
        <v>61</v>
      </c>
      <c r="S5" s="11" t="s">
        <v>62</v>
      </c>
      <c r="T5" s="11" t="s">
        <v>63</v>
      </c>
      <c r="U5" s="11" t="s">
        <v>64</v>
      </c>
      <c r="V5" s="11" t="s">
        <v>65</v>
      </c>
      <c r="W5" s="11" t="s">
        <v>66</v>
      </c>
      <c r="X5" s="11" t="s">
        <v>67</v>
      </c>
      <c r="Y5" s="11" t="s">
        <v>68</v>
      </c>
      <c r="Z5" s="11" t="s">
        <v>69</v>
      </c>
      <c r="AA5" s="11" t="s">
        <v>70</v>
      </c>
      <c r="AB5" s="11" t="s">
        <v>71</v>
      </c>
      <c r="AC5" s="11" t="s">
        <v>72</v>
      </c>
      <c r="AD5" s="11" t="s">
        <v>73</v>
      </c>
      <c r="AE5" s="11" t="s">
        <v>74</v>
      </c>
      <c r="AF5" s="11" t="s">
        <v>75</v>
      </c>
      <c r="AG5" s="11" t="s">
        <v>76</v>
      </c>
      <c r="AH5" s="11" t="s">
        <v>77</v>
      </c>
      <c r="AI5" s="11" t="s">
        <v>78</v>
      </c>
      <c r="AJ5" s="11" t="s">
        <v>79</v>
      </c>
      <c r="AK5" s="11" t="s">
        <v>80</v>
      </c>
      <c r="AL5" s="8"/>
    </row>
    <row r="6" spans="1:38" x14ac:dyDescent="0.2">
      <c r="A6" s="21" t="s">
        <v>250</v>
      </c>
      <c r="B6" s="19" t="s">
        <v>251</v>
      </c>
      <c r="C6" s="12">
        <v>4.6779009975479999E-2</v>
      </c>
      <c r="D6" s="12">
        <v>3.5774587441069997E-2</v>
      </c>
      <c r="E6" s="12">
        <v>6.6642142125449999E-2</v>
      </c>
      <c r="F6" s="12">
        <v>4.1459127594389987E-2</v>
      </c>
      <c r="G6" s="12">
        <v>3.8686912912960003E-2</v>
      </c>
      <c r="H6" s="12">
        <v>4.5824374650510001E-2</v>
      </c>
      <c r="I6" s="12">
        <v>7.2721186357330006E-2</v>
      </c>
      <c r="J6" s="12">
        <v>3.2586920654240001E-2</v>
      </c>
      <c r="K6" s="12">
        <v>2.771703919182E-2</v>
      </c>
      <c r="L6" s="12">
        <v>3.8785956500369999E-2</v>
      </c>
      <c r="M6" s="12">
        <v>4.5402669673249997E-2</v>
      </c>
      <c r="N6" s="12">
        <v>4.5225499139860001E-2</v>
      </c>
      <c r="O6" s="12">
        <v>1.6109853229079998E-2</v>
      </c>
      <c r="P6" s="12">
        <v>9.3660232077539991E-3</v>
      </c>
      <c r="Q6" s="12">
        <v>7.5215570969989999E-3</v>
      </c>
      <c r="R6" s="12">
        <v>4.5115732376909988E-2</v>
      </c>
      <c r="S6" s="12">
        <v>0.106578921242</v>
      </c>
      <c r="T6" s="12">
        <v>5.8237586491810003E-2</v>
      </c>
      <c r="U6" s="12">
        <v>0.12005875898310001</v>
      </c>
      <c r="V6" s="12">
        <v>1.789807259722E-2</v>
      </c>
      <c r="W6" s="12">
        <v>1.735161929818E-2</v>
      </c>
      <c r="X6" s="12">
        <v>5.53756580858E-2</v>
      </c>
      <c r="Y6" s="12">
        <v>4.0307753486240001E-2</v>
      </c>
      <c r="Z6" s="12">
        <v>0.20743212177369999</v>
      </c>
      <c r="AA6" s="12">
        <v>0</v>
      </c>
      <c r="AB6" s="12">
        <v>2.6275557953769998E-2</v>
      </c>
      <c r="AC6" s="12">
        <v>2.3634138808340002E-2</v>
      </c>
      <c r="AD6" s="12">
        <v>4.6294489296779998E-2</v>
      </c>
      <c r="AE6" s="12">
        <v>0.114154395036</v>
      </c>
      <c r="AF6" s="12">
        <v>0</v>
      </c>
      <c r="AG6" s="12">
        <v>0</v>
      </c>
      <c r="AH6" s="12">
        <v>0</v>
      </c>
      <c r="AI6" s="12">
        <v>8.4318505960699994E-2</v>
      </c>
      <c r="AJ6" s="12">
        <v>0.26302718049259999</v>
      </c>
      <c r="AK6" s="12">
        <v>8.3038786275279997E-2</v>
      </c>
      <c r="AL6" s="8"/>
    </row>
    <row r="7" spans="1:38" x14ac:dyDescent="0.2">
      <c r="A7" s="28"/>
      <c r="B7" s="20"/>
      <c r="C7" s="13">
        <v>46</v>
      </c>
      <c r="D7" s="13">
        <v>7</v>
      </c>
      <c r="E7" s="13">
        <v>18</v>
      </c>
      <c r="F7" s="13">
        <v>11</v>
      </c>
      <c r="G7" s="13">
        <v>10</v>
      </c>
      <c r="H7" s="13">
        <v>7</v>
      </c>
      <c r="I7" s="13">
        <v>11</v>
      </c>
      <c r="J7" s="13">
        <v>5</v>
      </c>
      <c r="K7" s="13">
        <v>7</v>
      </c>
      <c r="L7" s="13">
        <v>10</v>
      </c>
      <c r="M7" s="13">
        <v>17</v>
      </c>
      <c r="N7" s="13">
        <v>25</v>
      </c>
      <c r="O7" s="13">
        <v>5</v>
      </c>
      <c r="P7" s="13">
        <v>1</v>
      </c>
      <c r="Q7" s="13">
        <v>1</v>
      </c>
      <c r="R7" s="13">
        <v>10</v>
      </c>
      <c r="S7" s="13">
        <v>10</v>
      </c>
      <c r="T7" s="13">
        <v>1</v>
      </c>
      <c r="U7" s="13">
        <v>18</v>
      </c>
      <c r="V7" s="13">
        <v>5</v>
      </c>
      <c r="W7" s="13">
        <v>4</v>
      </c>
      <c r="X7" s="13">
        <v>8</v>
      </c>
      <c r="Y7" s="13">
        <v>11</v>
      </c>
      <c r="Z7" s="13">
        <v>14</v>
      </c>
      <c r="AA7" s="13">
        <v>0</v>
      </c>
      <c r="AB7" s="13">
        <v>10</v>
      </c>
      <c r="AC7" s="13">
        <v>3</v>
      </c>
      <c r="AD7" s="13">
        <v>1</v>
      </c>
      <c r="AE7" s="13">
        <v>1</v>
      </c>
      <c r="AF7" s="13">
        <v>0</v>
      </c>
      <c r="AG7" s="13">
        <v>0</v>
      </c>
      <c r="AH7" s="13">
        <v>0</v>
      </c>
      <c r="AI7" s="13">
        <v>3</v>
      </c>
      <c r="AJ7" s="13">
        <v>1</v>
      </c>
      <c r="AK7" s="13">
        <v>27</v>
      </c>
      <c r="AL7" s="8"/>
    </row>
    <row r="8" spans="1:38" x14ac:dyDescent="0.2">
      <c r="A8" s="28"/>
      <c r="B8" s="20"/>
      <c r="C8" s="14" t="s">
        <v>83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 t="s">
        <v>189</v>
      </c>
      <c r="T8" s="14"/>
      <c r="U8" s="15" t="s">
        <v>252</v>
      </c>
      <c r="V8" s="14"/>
      <c r="W8" s="14"/>
      <c r="X8" s="14"/>
      <c r="Y8" s="14"/>
      <c r="Z8" s="15" t="s">
        <v>253</v>
      </c>
      <c r="AA8" s="14"/>
      <c r="AB8" s="14"/>
      <c r="AC8" s="14"/>
      <c r="AD8" s="14"/>
      <c r="AE8" s="14"/>
      <c r="AF8" s="14"/>
      <c r="AG8" s="14"/>
      <c r="AH8" s="14"/>
      <c r="AI8" s="14"/>
      <c r="AJ8" s="15" t="s">
        <v>111</v>
      </c>
      <c r="AK8" s="14"/>
      <c r="AL8" s="8"/>
    </row>
    <row r="9" spans="1:38" x14ac:dyDescent="0.2">
      <c r="A9" s="22"/>
      <c r="B9" s="19" t="s">
        <v>254</v>
      </c>
      <c r="C9" s="12">
        <v>0.34092926947230001</v>
      </c>
      <c r="D9" s="12">
        <v>0.32052007763630003</v>
      </c>
      <c r="E9" s="12">
        <v>0.29814798598510001</v>
      </c>
      <c r="F9" s="12">
        <v>0.33800627456080001</v>
      </c>
      <c r="G9" s="12">
        <v>0.40573179655820002</v>
      </c>
      <c r="H9" s="12">
        <v>0.33222459132109988</v>
      </c>
      <c r="I9" s="12">
        <v>0.29912475116600001</v>
      </c>
      <c r="J9" s="12">
        <v>0.3535403158332</v>
      </c>
      <c r="K9" s="12">
        <v>0.37155130457640001</v>
      </c>
      <c r="L9" s="12">
        <v>0.34585890350649989</v>
      </c>
      <c r="M9" s="12">
        <v>0.34033914365410001</v>
      </c>
      <c r="N9" s="12">
        <v>0.3246631015341</v>
      </c>
      <c r="O9" s="12">
        <v>0.37475189389359997</v>
      </c>
      <c r="P9" s="12">
        <v>0.35013736120170003</v>
      </c>
      <c r="Q9" s="12">
        <v>0.35637042777709999</v>
      </c>
      <c r="R9" s="12">
        <v>0.35642619592210001</v>
      </c>
      <c r="S9" s="12">
        <v>0.3558380015059</v>
      </c>
      <c r="T9" s="12">
        <v>0.1182996772505</v>
      </c>
      <c r="U9" s="12">
        <v>0.2944252357314</v>
      </c>
      <c r="V9" s="12">
        <v>0.31132297948350002</v>
      </c>
      <c r="W9" s="12">
        <v>0.38683571376929998</v>
      </c>
      <c r="X9" s="12">
        <v>0.33439152246159998</v>
      </c>
      <c r="Y9" s="12">
        <v>0.32959249425519999</v>
      </c>
      <c r="Z9" s="12">
        <v>0.2408275631</v>
      </c>
      <c r="AA9" s="12">
        <v>0.4877696062304</v>
      </c>
      <c r="AB9" s="12">
        <v>0.39526585526460001</v>
      </c>
      <c r="AC9" s="12">
        <v>0.3158620876496</v>
      </c>
      <c r="AD9" s="12">
        <v>0.58676402313919995</v>
      </c>
      <c r="AE9" s="12">
        <v>0.39818736989679998</v>
      </c>
      <c r="AF9" s="12">
        <v>0.19872636863250001</v>
      </c>
      <c r="AG9" s="12">
        <v>0.28380486435059998</v>
      </c>
      <c r="AH9" s="12">
        <v>0.10121480885170001</v>
      </c>
      <c r="AI9" s="12">
        <v>0.67243238366849989</v>
      </c>
      <c r="AJ9" s="12">
        <v>0.31197281314070002</v>
      </c>
      <c r="AK9" s="12">
        <v>0.26699964745720001</v>
      </c>
      <c r="AL9" s="8"/>
    </row>
    <row r="10" spans="1:38" x14ac:dyDescent="0.2">
      <c r="A10" s="28"/>
      <c r="B10" s="20"/>
      <c r="C10" s="13">
        <v>328</v>
      </c>
      <c r="D10" s="13">
        <v>62</v>
      </c>
      <c r="E10" s="13">
        <v>90</v>
      </c>
      <c r="F10" s="13">
        <v>77</v>
      </c>
      <c r="G10" s="13">
        <v>99</v>
      </c>
      <c r="H10" s="13">
        <v>31</v>
      </c>
      <c r="I10" s="13">
        <v>41</v>
      </c>
      <c r="J10" s="13">
        <v>45</v>
      </c>
      <c r="K10" s="13">
        <v>73</v>
      </c>
      <c r="L10" s="13">
        <v>108</v>
      </c>
      <c r="M10" s="13">
        <v>136</v>
      </c>
      <c r="N10" s="13">
        <v>167</v>
      </c>
      <c r="O10" s="13">
        <v>98</v>
      </c>
      <c r="P10" s="13">
        <v>43</v>
      </c>
      <c r="Q10" s="13">
        <v>42</v>
      </c>
      <c r="R10" s="13">
        <v>73</v>
      </c>
      <c r="S10" s="13">
        <v>32</v>
      </c>
      <c r="T10" s="13">
        <v>5</v>
      </c>
      <c r="U10" s="13">
        <v>35</v>
      </c>
      <c r="V10" s="13">
        <v>77</v>
      </c>
      <c r="W10" s="13">
        <v>107</v>
      </c>
      <c r="X10" s="13">
        <v>51</v>
      </c>
      <c r="Y10" s="13">
        <v>49</v>
      </c>
      <c r="Z10" s="13">
        <v>17</v>
      </c>
      <c r="AA10" s="13">
        <v>6</v>
      </c>
      <c r="AB10" s="13">
        <v>162</v>
      </c>
      <c r="AC10" s="13">
        <v>35</v>
      </c>
      <c r="AD10" s="13">
        <v>11</v>
      </c>
      <c r="AE10" s="13">
        <v>18</v>
      </c>
      <c r="AF10" s="13">
        <v>15</v>
      </c>
      <c r="AG10" s="13">
        <v>5</v>
      </c>
      <c r="AH10" s="13">
        <v>1</v>
      </c>
      <c r="AI10" s="13">
        <v>4</v>
      </c>
      <c r="AJ10" s="13">
        <v>1</v>
      </c>
      <c r="AK10" s="13">
        <v>76</v>
      </c>
      <c r="AL10" s="8"/>
    </row>
    <row r="11" spans="1:38" x14ac:dyDescent="0.2">
      <c r="A11" s="28"/>
      <c r="B11" s="20"/>
      <c r="C11" s="14" t="s">
        <v>83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8"/>
    </row>
    <row r="12" spans="1:38" x14ac:dyDescent="0.2">
      <c r="A12" s="22"/>
      <c r="B12" s="19" t="s">
        <v>255</v>
      </c>
      <c r="C12" s="12">
        <v>0.61229172055219994</v>
      </c>
      <c r="D12" s="12">
        <v>0.64370533492259996</v>
      </c>
      <c r="E12" s="12">
        <v>0.63520987188950007</v>
      </c>
      <c r="F12" s="12">
        <v>0.62053459784480003</v>
      </c>
      <c r="G12" s="12">
        <v>0.55558129052890004</v>
      </c>
      <c r="H12" s="12">
        <v>0.62195103402840002</v>
      </c>
      <c r="I12" s="12">
        <v>0.62815406247659999</v>
      </c>
      <c r="J12" s="12">
        <v>0.61387276351249997</v>
      </c>
      <c r="K12" s="12">
        <v>0.60073165623180003</v>
      </c>
      <c r="L12" s="12">
        <v>0.61535513999309999</v>
      </c>
      <c r="M12" s="12">
        <v>0.61425818667270005</v>
      </c>
      <c r="N12" s="12">
        <v>0.63011139932600002</v>
      </c>
      <c r="O12" s="12">
        <v>0.60913825287740009</v>
      </c>
      <c r="P12" s="12">
        <v>0.6404966155906</v>
      </c>
      <c r="Q12" s="12">
        <v>0.63610801512589998</v>
      </c>
      <c r="R12" s="12">
        <v>0.59845807170100007</v>
      </c>
      <c r="S12" s="12">
        <v>0.53758307725209997</v>
      </c>
      <c r="T12" s="12">
        <v>0.82346273625760003</v>
      </c>
      <c r="U12" s="12">
        <v>0.58551600528549996</v>
      </c>
      <c r="V12" s="12">
        <v>0.67077894791930004</v>
      </c>
      <c r="W12" s="12">
        <v>0.59581266693250001</v>
      </c>
      <c r="X12" s="12">
        <v>0.61023281945259999</v>
      </c>
      <c r="Y12" s="12">
        <v>0.63009975225860004</v>
      </c>
      <c r="Z12" s="12">
        <v>0.55174031512630006</v>
      </c>
      <c r="AA12" s="12">
        <v>0.5122303937696</v>
      </c>
      <c r="AB12" s="12">
        <v>0.5784585867816</v>
      </c>
      <c r="AC12" s="12">
        <v>0.66050377354199996</v>
      </c>
      <c r="AD12" s="12">
        <v>0.36694148756400002</v>
      </c>
      <c r="AE12" s="12">
        <v>0.48765823506720002</v>
      </c>
      <c r="AF12" s="12">
        <v>0.80127363136750007</v>
      </c>
      <c r="AG12" s="12">
        <v>0.71619513564939996</v>
      </c>
      <c r="AH12" s="12">
        <v>0.89878519114830002</v>
      </c>
      <c r="AI12" s="12">
        <v>0.24324911037079999</v>
      </c>
      <c r="AJ12" s="12">
        <v>0.42500000636669999</v>
      </c>
      <c r="AK12" s="12">
        <v>0.64996156626759993</v>
      </c>
      <c r="AL12" s="8"/>
    </row>
    <row r="13" spans="1:38" x14ac:dyDescent="0.2">
      <c r="A13" s="28"/>
      <c r="B13" s="20"/>
      <c r="C13" s="13">
        <v>537</v>
      </c>
      <c r="D13" s="13">
        <v>120</v>
      </c>
      <c r="E13" s="13">
        <v>149</v>
      </c>
      <c r="F13" s="13">
        <v>129</v>
      </c>
      <c r="G13" s="13">
        <v>139</v>
      </c>
      <c r="H13" s="13">
        <v>50</v>
      </c>
      <c r="I13" s="13">
        <v>84</v>
      </c>
      <c r="J13" s="13">
        <v>85</v>
      </c>
      <c r="K13" s="13">
        <v>106</v>
      </c>
      <c r="L13" s="13">
        <v>165</v>
      </c>
      <c r="M13" s="13">
        <v>210</v>
      </c>
      <c r="N13" s="13">
        <v>299</v>
      </c>
      <c r="O13" s="13">
        <v>130</v>
      </c>
      <c r="P13" s="13">
        <v>55</v>
      </c>
      <c r="Q13" s="13">
        <v>76</v>
      </c>
      <c r="R13" s="13">
        <v>117</v>
      </c>
      <c r="S13" s="13">
        <v>62</v>
      </c>
      <c r="T13" s="13">
        <v>27</v>
      </c>
      <c r="U13" s="13">
        <v>70</v>
      </c>
      <c r="V13" s="13">
        <v>144</v>
      </c>
      <c r="W13" s="13">
        <v>135</v>
      </c>
      <c r="X13" s="13">
        <v>86</v>
      </c>
      <c r="Y13" s="13">
        <v>106</v>
      </c>
      <c r="Z13" s="13">
        <v>35</v>
      </c>
      <c r="AA13" s="13">
        <v>6</v>
      </c>
      <c r="AB13" s="13">
        <v>210</v>
      </c>
      <c r="AC13" s="13">
        <v>61</v>
      </c>
      <c r="AD13" s="13">
        <v>7</v>
      </c>
      <c r="AE13" s="13">
        <v>23</v>
      </c>
      <c r="AF13" s="13">
        <v>42</v>
      </c>
      <c r="AG13" s="13">
        <v>13</v>
      </c>
      <c r="AH13" s="13">
        <v>3</v>
      </c>
      <c r="AI13" s="13">
        <v>5</v>
      </c>
      <c r="AJ13" s="13">
        <v>3</v>
      </c>
      <c r="AK13" s="13">
        <v>170</v>
      </c>
      <c r="AL13" s="8"/>
    </row>
    <row r="14" spans="1:38" x14ac:dyDescent="0.2">
      <c r="A14" s="28"/>
      <c r="B14" s="20"/>
      <c r="C14" s="14" t="s">
        <v>83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5" t="s">
        <v>200</v>
      </c>
      <c r="AG14" s="14"/>
      <c r="AH14" s="14"/>
      <c r="AI14" s="14"/>
      <c r="AJ14" s="14"/>
      <c r="AK14" s="14"/>
      <c r="AL14" s="8"/>
    </row>
    <row r="15" spans="1:38" x14ac:dyDescent="0.2">
      <c r="A15" s="22"/>
      <c r="B15" s="19" t="s">
        <v>29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  <c r="AF15" s="12">
        <v>1</v>
      </c>
      <c r="AG15" s="12">
        <v>1</v>
      </c>
      <c r="AH15" s="12">
        <v>1</v>
      </c>
      <c r="AI15" s="12">
        <v>1</v>
      </c>
      <c r="AJ15" s="12">
        <v>1</v>
      </c>
      <c r="AK15" s="12">
        <v>1</v>
      </c>
      <c r="AL15" s="8"/>
    </row>
    <row r="16" spans="1:38" x14ac:dyDescent="0.2">
      <c r="A16" s="28"/>
      <c r="B16" s="20"/>
      <c r="C16" s="13">
        <v>911</v>
      </c>
      <c r="D16" s="13">
        <v>189</v>
      </c>
      <c r="E16" s="13">
        <v>257</v>
      </c>
      <c r="F16" s="13">
        <v>217</v>
      </c>
      <c r="G16" s="13">
        <v>248</v>
      </c>
      <c r="H16" s="13">
        <v>88</v>
      </c>
      <c r="I16" s="13">
        <v>136</v>
      </c>
      <c r="J16" s="13">
        <v>135</v>
      </c>
      <c r="K16" s="13">
        <v>186</v>
      </c>
      <c r="L16" s="13">
        <v>283</v>
      </c>
      <c r="M16" s="13">
        <v>363</v>
      </c>
      <c r="N16" s="13">
        <v>491</v>
      </c>
      <c r="O16" s="13">
        <v>233</v>
      </c>
      <c r="P16" s="13">
        <v>99</v>
      </c>
      <c r="Q16" s="13">
        <v>119</v>
      </c>
      <c r="R16" s="13">
        <v>200</v>
      </c>
      <c r="S16" s="13">
        <v>104</v>
      </c>
      <c r="T16" s="13">
        <v>33</v>
      </c>
      <c r="U16" s="13">
        <v>123</v>
      </c>
      <c r="V16" s="13">
        <v>226</v>
      </c>
      <c r="W16" s="13">
        <v>246</v>
      </c>
      <c r="X16" s="13">
        <v>145</v>
      </c>
      <c r="Y16" s="13">
        <v>166</v>
      </c>
      <c r="Z16" s="13">
        <v>66</v>
      </c>
      <c r="AA16" s="13">
        <v>12</v>
      </c>
      <c r="AB16" s="13">
        <v>382</v>
      </c>
      <c r="AC16" s="13">
        <v>99</v>
      </c>
      <c r="AD16" s="13">
        <v>19</v>
      </c>
      <c r="AE16" s="13">
        <v>42</v>
      </c>
      <c r="AF16" s="13">
        <v>57</v>
      </c>
      <c r="AG16" s="13">
        <v>18</v>
      </c>
      <c r="AH16" s="13">
        <v>4</v>
      </c>
      <c r="AI16" s="13">
        <v>12</v>
      </c>
      <c r="AJ16" s="13">
        <v>5</v>
      </c>
      <c r="AK16" s="13">
        <v>273</v>
      </c>
      <c r="AL16" s="8"/>
    </row>
    <row r="17" spans="1:38" x14ac:dyDescent="0.2">
      <c r="A17" s="28"/>
      <c r="B17" s="20"/>
      <c r="C17" s="14" t="s">
        <v>83</v>
      </c>
      <c r="D17" s="14" t="s">
        <v>83</v>
      </c>
      <c r="E17" s="14" t="s">
        <v>83</v>
      </c>
      <c r="F17" s="14" t="s">
        <v>83</v>
      </c>
      <c r="G17" s="14" t="s">
        <v>83</v>
      </c>
      <c r="H17" s="14" t="s">
        <v>83</v>
      </c>
      <c r="I17" s="14" t="s">
        <v>83</v>
      </c>
      <c r="J17" s="14" t="s">
        <v>83</v>
      </c>
      <c r="K17" s="14" t="s">
        <v>83</v>
      </c>
      <c r="L17" s="14" t="s">
        <v>83</v>
      </c>
      <c r="M17" s="14" t="s">
        <v>83</v>
      </c>
      <c r="N17" s="14" t="s">
        <v>83</v>
      </c>
      <c r="O17" s="14" t="s">
        <v>83</v>
      </c>
      <c r="P17" s="14" t="s">
        <v>83</v>
      </c>
      <c r="Q17" s="14" t="s">
        <v>83</v>
      </c>
      <c r="R17" s="14" t="s">
        <v>83</v>
      </c>
      <c r="S17" s="14" t="s">
        <v>83</v>
      </c>
      <c r="T17" s="14" t="s">
        <v>83</v>
      </c>
      <c r="U17" s="14" t="s">
        <v>83</v>
      </c>
      <c r="V17" s="14" t="s">
        <v>83</v>
      </c>
      <c r="W17" s="14" t="s">
        <v>83</v>
      </c>
      <c r="X17" s="14" t="s">
        <v>83</v>
      </c>
      <c r="Y17" s="14" t="s">
        <v>83</v>
      </c>
      <c r="Z17" s="14" t="s">
        <v>83</v>
      </c>
      <c r="AA17" s="14" t="s">
        <v>83</v>
      </c>
      <c r="AB17" s="14" t="s">
        <v>83</v>
      </c>
      <c r="AC17" s="14" t="s">
        <v>83</v>
      </c>
      <c r="AD17" s="14" t="s">
        <v>83</v>
      </c>
      <c r="AE17" s="14" t="s">
        <v>83</v>
      </c>
      <c r="AF17" s="14" t="s">
        <v>83</v>
      </c>
      <c r="AG17" s="14" t="s">
        <v>83</v>
      </c>
      <c r="AH17" s="14" t="s">
        <v>83</v>
      </c>
      <c r="AI17" s="14" t="s">
        <v>83</v>
      </c>
      <c r="AJ17" s="14" t="s">
        <v>83</v>
      </c>
      <c r="AK17" s="14" t="s">
        <v>83</v>
      </c>
      <c r="AL17" s="8"/>
    </row>
    <row r="18" spans="1:38" x14ac:dyDescent="0.2">
      <c r="A18" s="16" t="s">
        <v>256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8" x14ac:dyDescent="0.2">
      <c r="A19" s="18" t="s">
        <v>103</v>
      </c>
    </row>
  </sheetData>
  <mergeCells count="14">
    <mergeCell ref="B9:B11"/>
    <mergeCell ref="B12:B14"/>
    <mergeCell ref="B15:B17"/>
    <mergeCell ref="A6:A17"/>
    <mergeCell ref="AB3:AK3"/>
    <mergeCell ref="AI2:AK2"/>
    <mergeCell ref="A2:C2"/>
    <mergeCell ref="A3:B5"/>
    <mergeCell ref="B6:B8"/>
    <mergeCell ref="D3:G3"/>
    <mergeCell ref="H3:L3"/>
    <mergeCell ref="M3:N3"/>
    <mergeCell ref="O3:U3"/>
    <mergeCell ref="V3:AA3"/>
  </mergeCells>
  <hyperlinks>
    <hyperlink ref="A1" location="'TOC'!A1:A1" display="Back to TOC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TOC</vt:lpstr>
      <vt:lpstr>Table 01</vt:lpstr>
      <vt:lpstr>Table 02</vt:lpstr>
      <vt:lpstr>Table 03</vt:lpstr>
      <vt:lpstr>Table 04</vt:lpstr>
      <vt:lpstr>Table 05</vt:lpstr>
      <vt:lpstr>Table 06</vt:lpstr>
      <vt:lpstr>Table 07</vt:lpstr>
      <vt:lpstr>Table 08</vt:lpstr>
      <vt:lpstr>Table 09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C:\Users\Admin\Desktop\09102019.Q [09-10 2019 FINAL WEIGHTED DATA KLG.sav]</dc:description>
  <cp:lastModifiedBy>Canyen Heimuli</cp:lastModifiedBy>
  <dcterms:created xsi:type="dcterms:W3CDTF">2019-10-10T19:03:24Z</dcterms:created>
  <dcterms:modified xsi:type="dcterms:W3CDTF">2020-01-13T19:39:12Z</dcterms:modified>
</cp:coreProperties>
</file>